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La Gauderie Occitan\"/>
    </mc:Choice>
  </mc:AlternateContent>
  <xr:revisionPtr revIDLastSave="0" documentId="13_ncr:1_{4306C5F4-AF68-4066-A0C1-FE32D1C18284}" xr6:coauthVersionLast="47" xr6:coauthVersionMax="47" xr10:uidLastSave="{00000000-0000-0000-0000-000000000000}"/>
  <bookViews>
    <workbookView xWindow="0" yWindow="3945" windowWidth="28800" windowHeight="11295" xr2:uid="{86E0C997-73CC-D348-A1E2-328F0B595DA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9" i="1" l="1"/>
  <c r="P96" i="1"/>
  <c r="P85" i="1"/>
  <c r="P79" i="1"/>
  <c r="P76" i="1"/>
  <c r="H95" i="1"/>
  <c r="H93" i="1"/>
  <c r="H87" i="1"/>
  <c r="H85" i="1"/>
  <c r="H79" i="1"/>
  <c r="H75" i="1"/>
  <c r="F43" i="1"/>
  <c r="O23" i="1"/>
  <c r="H21" i="1"/>
  <c r="H23" i="1" s="1"/>
  <c r="O19" i="1"/>
  <c r="G14" i="1"/>
  <c r="F14" i="1"/>
  <c r="H13" i="1"/>
  <c r="H12" i="1"/>
  <c r="H10" i="1"/>
  <c r="H9" i="1"/>
  <c r="H8" i="1"/>
  <c r="H7" i="1"/>
  <c r="H6" i="1"/>
  <c r="H33" i="1"/>
  <c r="O24" i="1" l="1"/>
  <c r="H14" i="1"/>
  <c r="H24" i="1" s="1"/>
  <c r="P67" i="1"/>
  <c r="P66" i="1"/>
  <c r="P65" i="1"/>
  <c r="P64" i="1"/>
  <c r="P63" i="1"/>
  <c r="P62" i="1"/>
  <c r="P61" i="1"/>
  <c r="P60" i="1"/>
  <c r="M59" i="1"/>
  <c r="P59" i="1" s="1"/>
  <c r="M58" i="1"/>
  <c r="P58" i="1" s="1"/>
  <c r="M57" i="1"/>
  <c r="P57" i="1" s="1"/>
  <c r="M56" i="1"/>
  <c r="P56" i="1" s="1"/>
  <c r="M55" i="1"/>
  <c r="P55" i="1" s="1"/>
  <c r="M54" i="1"/>
  <c r="P54" i="1" s="1"/>
  <c r="M53" i="1"/>
  <c r="P53" i="1" s="1"/>
  <c r="M52" i="1"/>
  <c r="P52" i="1" s="1"/>
  <c r="H52" i="1"/>
  <c r="M51" i="1"/>
  <c r="P51" i="1" s="1"/>
  <c r="H51" i="1"/>
  <c r="P41" i="1"/>
  <c r="H43" i="1"/>
  <c r="P40" i="1"/>
  <c r="F39" i="1"/>
  <c r="H34" i="1"/>
  <c r="H60" i="1" l="1"/>
  <c r="P68" i="1"/>
  <c r="H44" i="1"/>
  <c r="P44" i="1"/>
  <c r="H39" i="1" l="1"/>
  <c r="H76" i="1"/>
  <c r="H99" i="1" s="1"/>
  <c r="H68" i="1"/>
</calcChain>
</file>

<file path=xl/sharedStrings.xml><?xml version="1.0" encoding="utf-8"?>
<sst xmlns="http://schemas.openxmlformats.org/spreadsheetml/2006/main" count="285" uniqueCount="191">
  <si>
    <t>RECETTES</t>
  </si>
  <si>
    <t>DEPENSES</t>
  </si>
  <si>
    <t xml:space="preserve">Action </t>
  </si>
  <si>
    <t>Libellé</t>
  </si>
  <si>
    <t>Date</t>
  </si>
  <si>
    <t>Durée</t>
  </si>
  <si>
    <t>Stage</t>
  </si>
  <si>
    <t>1er jour</t>
  </si>
  <si>
    <t>17h-23h30</t>
  </si>
  <si>
    <t>2e jour</t>
  </si>
  <si>
    <t>9h30-12h</t>
  </si>
  <si>
    <t>14h-17h</t>
  </si>
  <si>
    <t>20h-22h30</t>
  </si>
  <si>
    <t>Activité 1</t>
  </si>
  <si>
    <t>Activité 2</t>
  </si>
  <si>
    <t>Activité 3</t>
  </si>
  <si>
    <t>Concert</t>
  </si>
  <si>
    <t>Musiciens ?</t>
  </si>
  <si>
    <t>Prix unitaire</t>
  </si>
  <si>
    <t>Animatrice</t>
  </si>
  <si>
    <t>Chœur (chef)</t>
  </si>
  <si>
    <t>Rémunérations des intervenants</t>
  </si>
  <si>
    <t>Fonctions</t>
  </si>
  <si>
    <t>Montant</t>
  </si>
  <si>
    <t>Coût total</t>
  </si>
  <si>
    <t>Location</t>
  </si>
  <si>
    <t>Nombre</t>
  </si>
  <si>
    <t>Contact</t>
  </si>
  <si>
    <t>Mise en voix</t>
  </si>
  <si>
    <t>Travail</t>
  </si>
  <si>
    <t>Accueil</t>
  </si>
  <si>
    <t>Raccord</t>
  </si>
  <si>
    <t>Matin</t>
  </si>
  <si>
    <t>Midi</t>
  </si>
  <si>
    <t>Soir</t>
  </si>
  <si>
    <t>Café etc.</t>
  </si>
  <si>
    <t>A l'espagnole</t>
  </si>
  <si>
    <t>Verre de l'amitié après concert</t>
  </si>
  <si>
    <t>Frais de restauration</t>
  </si>
  <si>
    <t>Action</t>
  </si>
  <si>
    <t>Estimation (Recettes)</t>
  </si>
  <si>
    <t>Tarif</t>
  </si>
  <si>
    <t>Public</t>
  </si>
  <si>
    <t>Prévision</t>
  </si>
  <si>
    <t>17h-23H30</t>
  </si>
  <si>
    <t>9h-12h &amp; 14h-17h</t>
  </si>
  <si>
    <t>Concert Gospel</t>
  </si>
  <si>
    <t xml:space="preserve"> 1er Jour</t>
  </si>
  <si>
    <t>2e Jour</t>
  </si>
  <si>
    <t>Séjour</t>
  </si>
  <si>
    <t>2 jours</t>
  </si>
  <si>
    <t>2 jours et demi</t>
  </si>
  <si>
    <t>Restauration</t>
  </si>
  <si>
    <t>TOTAL</t>
  </si>
  <si>
    <t>Stage (Diapason)</t>
  </si>
  <si>
    <t>Séjour (Gauderie)</t>
  </si>
  <si>
    <t>2 nuitées</t>
  </si>
  <si>
    <t>Repas (Diapason)</t>
  </si>
  <si>
    <t>Encart : Coût du stage par stagiaire</t>
  </si>
  <si>
    <t>21h-22h</t>
  </si>
  <si>
    <t>Rémunérations interprètes (forfait répétitions et prestation)</t>
  </si>
  <si>
    <t>Prestation</t>
  </si>
  <si>
    <t>EstImation (somme)</t>
  </si>
  <si>
    <t>Estimation (Coût total)</t>
  </si>
  <si>
    <t>Pianiste</t>
  </si>
  <si>
    <t>Musiciens</t>
  </si>
  <si>
    <t>Percussionnistes</t>
  </si>
  <si>
    <t>Séjour (artistes)</t>
  </si>
  <si>
    <t xml:space="preserve">Hébergement </t>
  </si>
  <si>
    <t>Repas</t>
  </si>
  <si>
    <t>Réservations</t>
  </si>
  <si>
    <t>Salles</t>
  </si>
  <si>
    <t>Orangerie</t>
  </si>
  <si>
    <t>Auditorium</t>
  </si>
  <si>
    <t xml:space="preserve"> Piano numérique (88 touches dynamiques)                                  avec socle et trois pédales fixes sur 4 jours</t>
  </si>
  <si>
    <t>Communication</t>
  </si>
  <si>
    <t>ICI Périgord</t>
  </si>
  <si>
    <t>Autres</t>
  </si>
  <si>
    <t>France 2 &amp; 3</t>
  </si>
  <si>
    <t>Concert caritatif (Téléthon 2025)</t>
  </si>
  <si>
    <t>Droits SACEM</t>
  </si>
  <si>
    <t>Trésorerie disponible</t>
  </si>
  <si>
    <t>Apport du Diapason d'Argent</t>
  </si>
  <si>
    <t>Demandes d'aides et de subventions publiques</t>
  </si>
  <si>
    <t>Apports de nos partenaires actuels</t>
  </si>
  <si>
    <t>Commune de Périgueux</t>
  </si>
  <si>
    <t>Commune de N. D. de Sanilhac</t>
  </si>
  <si>
    <t>Grand Périgueux</t>
  </si>
  <si>
    <t>Conseil Départemental</t>
  </si>
  <si>
    <t>Conseil Régional</t>
  </si>
  <si>
    <t>04-06/12/2026</t>
  </si>
  <si>
    <t>Location salle</t>
  </si>
  <si>
    <t>répétition</t>
  </si>
  <si>
    <t>Répétitions : 3 jours (4-6 décembre)</t>
  </si>
  <si>
    <t xml:space="preserve">Chef </t>
  </si>
  <si>
    <t>6 décembre : accueil &amp; repas (concert)</t>
  </si>
  <si>
    <t>Aide Mécénat d'entreprise</t>
  </si>
  <si>
    <t>Campagne de Crowfunding 2</t>
  </si>
  <si>
    <t>Instagram : 80 abonnés</t>
  </si>
  <si>
    <t>Dons estimés</t>
  </si>
  <si>
    <t>Don moyen</t>
  </si>
  <si>
    <t>6 décembre : clôture</t>
  </si>
  <si>
    <t>Frais de trajet Chorale (Concert)</t>
  </si>
  <si>
    <t>Frais imprévus</t>
  </si>
  <si>
    <t>16h-4h30</t>
  </si>
  <si>
    <t>Devis : Poitiers/Périgueux AR dans la soirée &amp; la nuit</t>
  </si>
  <si>
    <t>SOUS-TOTAL 3</t>
  </si>
  <si>
    <t xml:space="preserve">Soutien au titre du Mécénat d'Entreprise </t>
  </si>
  <si>
    <t>TOTAL ACTION 3</t>
  </si>
  <si>
    <t>TOTAL ACTION 2</t>
  </si>
  <si>
    <t>Campagne de Crowfunding 1</t>
  </si>
  <si>
    <t>Prix Unitaire</t>
  </si>
  <si>
    <t xml:space="preserve">Nombre </t>
  </si>
  <si>
    <t>Recettes plaquette souvenir</t>
  </si>
  <si>
    <t>Recettes pour événements (Guichet).</t>
  </si>
  <si>
    <t>Vente de produits dérivées (photos)</t>
  </si>
  <si>
    <t>Vente de produits dérivées (DVD)</t>
  </si>
  <si>
    <t>Vente de produits dérivées (Tee shirt et autres)</t>
  </si>
  <si>
    <t>Buvette</t>
  </si>
  <si>
    <t>Vente de produits dérivées (cuvée 40 ans)</t>
  </si>
  <si>
    <t>Vente de produits dérivées (verres 40 ans)</t>
  </si>
  <si>
    <t>Libellés</t>
  </si>
  <si>
    <t>Achat de matières premières (Boissons, etc)</t>
  </si>
  <si>
    <t>Annonces et Insertions Publicitaires (Radios)</t>
  </si>
  <si>
    <t>impression (affiches, plaquettes)</t>
  </si>
  <si>
    <t>Frais de Restauration</t>
  </si>
  <si>
    <t>SACEM</t>
  </si>
  <si>
    <t>Frais Spécifiques (Fleurs + vin + gravure trophée)</t>
  </si>
  <si>
    <t>achat tee shirts</t>
  </si>
  <si>
    <t>achat trophées</t>
  </si>
  <si>
    <t>frais divers</t>
  </si>
  <si>
    <t>création plaquette et affiche</t>
  </si>
  <si>
    <t>création jeu de piste</t>
  </si>
  <si>
    <t xml:space="preserve">impression affiches expo </t>
  </si>
  <si>
    <t>achats verres</t>
  </si>
  <si>
    <t>Estimation (Dépenses)</t>
  </si>
  <si>
    <t>Festival</t>
  </si>
  <si>
    <t>Total Charges Directes</t>
  </si>
  <si>
    <t xml:space="preserve">Total Produits Directs </t>
  </si>
  <si>
    <t>Frais imprévus (inflation, manque à gagner…)</t>
  </si>
  <si>
    <t>FESTIVAL</t>
  </si>
  <si>
    <t>TOTAL ACTION 1</t>
  </si>
  <si>
    <t>Ventes</t>
  </si>
  <si>
    <t>Donateurs :</t>
  </si>
  <si>
    <t>Linked In : 100</t>
  </si>
  <si>
    <t xml:space="preserve"> abonnés</t>
  </si>
  <si>
    <t>Total dons</t>
  </si>
  <si>
    <t>Bénévolat</t>
  </si>
  <si>
    <t>Total produits indirects</t>
  </si>
  <si>
    <t>9h-12h45 &amp; 14h-19h30</t>
  </si>
  <si>
    <t>Total Charges Indirectes</t>
  </si>
  <si>
    <r>
      <t xml:space="preserve"> </t>
    </r>
    <r>
      <rPr>
        <b/>
        <i/>
        <sz val="20"/>
        <color theme="1"/>
        <rFont val="Calibri"/>
        <family val="2"/>
      </rPr>
      <t>Budget prévisionnel de l'Action 2 : Projet lié à l'édition 2026 du teléthon ; Stage d'initiation au Gospel &amp; concert, Ouvert à tous, 4 &amp; 5 Décembre 2026</t>
    </r>
  </si>
  <si>
    <t>TELETHON</t>
  </si>
  <si>
    <t>Stage &amp; Concert</t>
  </si>
  <si>
    <r>
      <t xml:space="preserve">Mondonville </t>
    </r>
    <r>
      <rPr>
        <i/>
        <sz val="11"/>
        <color theme="1"/>
        <rFont val="Aptos Narrow"/>
        <family val="2"/>
      </rPr>
      <t>Daphnis &amp; Alcimadure</t>
    </r>
    <r>
      <rPr>
        <sz val="11"/>
        <color theme="1"/>
        <rFont val="Aptos Narrow"/>
        <family val="2"/>
      </rPr>
      <t>Acte III</t>
    </r>
  </si>
  <si>
    <t>Rôle soprano (Alcimadure)</t>
  </si>
  <si>
    <t>Rôle baryton  Martin (Janet)</t>
  </si>
  <si>
    <t>Rôle ténor léger (Daphnis)</t>
  </si>
  <si>
    <t>BUDGET GLOBAL (SYNTHESE)</t>
  </si>
  <si>
    <t>Total Produits Directs (ventes diverses)</t>
  </si>
  <si>
    <t>Crowfunding 1</t>
  </si>
  <si>
    <t>ACTION 1 : FESTIVAL 2026</t>
  </si>
  <si>
    <t>ACTION 2 : TELETHON 2026</t>
  </si>
  <si>
    <t>Téléthon</t>
  </si>
  <si>
    <t>Crowfunding 2</t>
  </si>
  <si>
    <t xml:space="preserve">Stage </t>
  </si>
  <si>
    <t>Total Produits Indirects</t>
  </si>
  <si>
    <t>Mise à disposition du Théâtre l'Odyssée et de son équipe par la municipalité de Périgueux</t>
  </si>
  <si>
    <t>ACTION 3 : OPERA OCCITAN 2026</t>
  </si>
  <si>
    <t>TOTAL GENERAL PRODUITS DIRECTS</t>
  </si>
  <si>
    <t>Concert du 6 décembre 2026</t>
  </si>
  <si>
    <t>Apport Diapason d'Argent</t>
  </si>
  <si>
    <t>Demandes de subventions publiques</t>
  </si>
  <si>
    <t>Aide au titre du mécénat d'entreprise</t>
  </si>
  <si>
    <t>Opéra occitan</t>
  </si>
  <si>
    <t>Séjour (Restauration)</t>
  </si>
  <si>
    <t>Total Charges Directes (achats et frais divers, droits SACEM)</t>
  </si>
  <si>
    <t>Stage (Location salles de travail)</t>
  </si>
  <si>
    <t>Concert Gospel &amp; animation stage</t>
  </si>
  <si>
    <t>Frais de trajet Chorale (Concert) &amp; Frais Imprévus</t>
  </si>
  <si>
    <t>Concert du 6 décembre 2026 (Location de la salle et d'un auditorium pou les répétitions)</t>
  </si>
  <si>
    <t>Frais d'hébergement  de 5 interprètes et de restauration</t>
  </si>
  <si>
    <t>Charges concert du 6 /12/ 2026 (accueil, repas, verre de l'amitié)</t>
  </si>
  <si>
    <t xml:space="preserve">Location d' un Piano numérique </t>
  </si>
  <si>
    <t>Communication (France 2 &amp; 3, ICI PérIgord &amp; Autres)</t>
  </si>
  <si>
    <t>Droits Sacem &amp; Spedidam</t>
  </si>
  <si>
    <t>TOTAL GENERAL CHARGES DIRECTES</t>
  </si>
  <si>
    <t>Budget prévisionnel de l'Action 3 : Projet de restitution en version moderne de l'acte III de l'unique opéra composé en langue occitane, Daphnis &amp; Alcimadure, composé en 1754 par Jean-Joseph Cassanéa de Mondonville (6 décembre 2026)</t>
  </si>
  <si>
    <t xml:space="preserve"> Abonnés</t>
  </si>
  <si>
    <t>Facebook : 1 million d'abonnés mais donateurs :</t>
  </si>
  <si>
    <r>
      <t>Budget prévisionnel de l'Action 1 : Festival "1000 Voix en Périgord", 40</t>
    </r>
    <r>
      <rPr>
        <b/>
        <i/>
        <vertAlign val="superscript"/>
        <sz val="20"/>
        <color theme="1"/>
        <rFont val="Aptos Narrow"/>
        <family val="2"/>
        <scheme val="minor"/>
      </rPr>
      <t>e</t>
    </r>
    <r>
      <rPr>
        <b/>
        <i/>
        <sz val="20"/>
        <color theme="1"/>
        <rFont val="Aptos Narrow"/>
        <family val="2"/>
        <scheme val="minor"/>
      </rPr>
      <t xml:space="preserve"> édition, 5-7 Juin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</si>
</sst>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)\ &quot;€&quot;_ ;_ * \(#,##0.00\)\ &quot;€&quot;_ ;_ * &quot;-&quot;??_)\ &quot;€&quot;_ ;_ @_ "/>
    <numFmt numFmtId="165" formatCode="_-* #,##0.00\ [$€-40C]_-;\-* #,##0.00\ [$€-40C]_-;_-* &quot;-&quot;??\ [$€-40C]_-;_-@_-"/>
  </numFmts>
  <fonts count="29" x14ac:knownFonts="1">
    <font>
      <sz val="14"/>
      <color theme="1"/>
      <name val="Calibri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i/>
      <sz val="18"/>
      <color theme="1"/>
      <name val="Calibri"/>
      <family val="2"/>
    </font>
    <font>
      <sz val="8"/>
      <name val="Calibri"/>
      <family val="2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4"/>
      <color theme="1"/>
      <name val="Calibri"/>
      <family val="2"/>
    </font>
    <font>
      <b/>
      <sz val="10"/>
      <color theme="1"/>
      <name val="Aptos Narrow"/>
      <family val="2"/>
      <scheme val="minor"/>
    </font>
    <font>
      <b/>
      <sz val="11"/>
      <color theme="1"/>
      <name val="Aptos Narrow"/>
      <family val="2"/>
    </font>
    <font>
      <b/>
      <sz val="12"/>
      <color theme="1"/>
      <name val="Aptos Narrow"/>
      <family val="2"/>
    </font>
    <font>
      <sz val="11"/>
      <color theme="1"/>
      <name val="Aptos Narrow"/>
      <family val="2"/>
    </font>
    <font>
      <i/>
      <sz val="11"/>
      <color theme="1"/>
      <name val="Aptos Narrow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11"/>
      <color theme="1"/>
      <name val="Arial Narrow"/>
      <family val="2"/>
    </font>
    <font>
      <b/>
      <i/>
      <sz val="11"/>
      <color theme="1"/>
      <name val="Aptos Narrow"/>
      <family val="2"/>
    </font>
    <font>
      <b/>
      <i/>
      <sz val="20"/>
      <color theme="1"/>
      <name val="Calibri"/>
      <family val="2"/>
    </font>
    <font>
      <b/>
      <i/>
      <sz val="20"/>
      <color theme="1"/>
      <name val="Aptos Narrow"/>
      <family val="2"/>
    </font>
    <font>
      <i/>
      <sz val="12"/>
      <color theme="1"/>
      <name val="Calibri"/>
      <family val="2"/>
    </font>
    <font>
      <b/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20"/>
      <color theme="1"/>
      <name val="Aptos Narrow"/>
      <family val="2"/>
      <scheme val="minor"/>
    </font>
    <font>
      <b/>
      <i/>
      <vertAlign val="superscript"/>
      <sz val="20"/>
      <color theme="1"/>
      <name val="Aptos Narrow"/>
      <family val="2"/>
      <scheme val="minor"/>
    </font>
    <font>
      <i/>
      <sz val="11"/>
      <name val="Aptos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19">
    <xf numFmtId="0" fontId="0" fillId="0" borderId="0" xfId="0"/>
    <xf numFmtId="0" fontId="13" fillId="0" borderId="7" xfId="0" applyFont="1" applyBorder="1" applyAlignment="1">
      <alignment horizontal="center"/>
    </xf>
    <xf numFmtId="0" fontId="0" fillId="9" borderId="11" xfId="0" applyFill="1" applyBorder="1" applyAlignment="1">
      <alignment horizontal="center" vertical="center"/>
    </xf>
    <xf numFmtId="0" fontId="15" fillId="0" borderId="7" xfId="0" applyFont="1" applyBorder="1"/>
    <xf numFmtId="165" fontId="15" fillId="0" borderId="7" xfId="1" applyNumberFormat="1" applyFont="1" applyBorder="1" applyAlignment="1">
      <alignment horizontal="right"/>
    </xf>
    <xf numFmtId="165" fontId="15" fillId="0" borderId="7" xfId="0" applyNumberFormat="1" applyFont="1" applyBorder="1"/>
    <xf numFmtId="0" fontId="15" fillId="0" borderId="7" xfId="0" applyFont="1" applyBorder="1" applyAlignment="1">
      <alignment horizontal="left" vertical="center"/>
    </xf>
    <xf numFmtId="165" fontId="15" fillId="0" borderId="7" xfId="0" applyNumberFormat="1" applyFont="1" applyBorder="1" applyAlignment="1">
      <alignment horizontal="right"/>
    </xf>
    <xf numFmtId="164" fontId="15" fillId="0" borderId="7" xfId="1" applyFont="1" applyBorder="1"/>
    <xf numFmtId="0" fontId="15" fillId="0" borderId="0" xfId="0" applyFont="1"/>
    <xf numFmtId="0" fontId="13" fillId="7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3" fillId="7" borderId="7" xfId="0" applyFont="1" applyFill="1" applyBorder="1"/>
    <xf numFmtId="165" fontId="13" fillId="7" borderId="7" xfId="0" applyNumberFormat="1" applyFont="1" applyFill="1" applyBorder="1"/>
    <xf numFmtId="165" fontId="13" fillId="7" borderId="8" xfId="0" applyNumberFormat="1" applyFont="1" applyFill="1" applyBorder="1"/>
    <xf numFmtId="0" fontId="13" fillId="7" borderId="8" xfId="0" applyFont="1" applyFill="1" applyBorder="1"/>
    <xf numFmtId="0" fontId="13" fillId="7" borderId="21" xfId="0" applyFont="1" applyFill="1" applyBorder="1" applyAlignment="1">
      <alignment horizontal="center" vertical="center"/>
    </xf>
    <xf numFmtId="0" fontId="13" fillId="7" borderId="13" xfId="0" applyFont="1" applyFill="1" applyBorder="1" applyAlignment="1">
      <alignment horizontal="center" vertical="center"/>
    </xf>
    <xf numFmtId="0" fontId="13" fillId="7" borderId="21" xfId="0" applyFont="1" applyFill="1" applyBorder="1" applyAlignment="1">
      <alignment horizontal="left" vertical="center"/>
    </xf>
    <xf numFmtId="0" fontId="13" fillId="7" borderId="19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/>
    </xf>
    <xf numFmtId="165" fontId="15" fillId="0" borderId="10" xfId="0" applyNumberFormat="1" applyFont="1" applyBorder="1" applyAlignment="1">
      <alignment horizontal="right"/>
    </xf>
    <xf numFmtId="0" fontId="0" fillId="7" borderId="8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9" xfId="0" applyFill="1" applyBorder="1"/>
    <xf numFmtId="165" fontId="13" fillId="7" borderId="9" xfId="0" applyNumberFormat="1" applyFont="1" applyFill="1" applyBorder="1"/>
    <xf numFmtId="165" fontId="13" fillId="7" borderId="8" xfId="1" applyNumberFormat="1" applyFont="1" applyFill="1" applyBorder="1"/>
    <xf numFmtId="165" fontId="13" fillId="7" borderId="10" xfId="0" applyNumberFormat="1" applyFont="1" applyFill="1" applyBorder="1"/>
    <xf numFmtId="0" fontId="13" fillId="0" borderId="35" xfId="0" applyFont="1" applyBorder="1"/>
    <xf numFmtId="0" fontId="13" fillId="0" borderId="32" xfId="0" applyFont="1" applyBorder="1"/>
    <xf numFmtId="0" fontId="13" fillId="0" borderId="41" xfId="0" applyFont="1" applyBorder="1"/>
    <xf numFmtId="0" fontId="15" fillId="0" borderId="22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0" xfId="0" applyFont="1" applyBorder="1"/>
    <xf numFmtId="0" fontId="15" fillId="0" borderId="2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14" fontId="15" fillId="0" borderId="7" xfId="0" applyNumberFormat="1" applyFont="1" applyBorder="1"/>
    <xf numFmtId="0" fontId="15" fillId="0" borderId="7" xfId="0" applyFont="1" applyBorder="1" applyAlignment="1">
      <alignment horizontal="center"/>
    </xf>
    <xf numFmtId="164" fontId="15" fillId="0" borderId="23" xfId="1" applyFont="1" applyBorder="1"/>
    <xf numFmtId="14" fontId="15" fillId="0" borderId="8" xfId="0" applyNumberFormat="1" applyFont="1" applyBorder="1"/>
    <xf numFmtId="0" fontId="15" fillId="0" borderId="8" xfId="0" applyFont="1" applyBorder="1"/>
    <xf numFmtId="14" fontId="15" fillId="0" borderId="9" xfId="0" applyNumberFormat="1" applyFont="1" applyBorder="1"/>
    <xf numFmtId="0" fontId="15" fillId="0" borderId="9" xfId="0" applyFont="1" applyBorder="1"/>
    <xf numFmtId="165" fontId="15" fillId="0" borderId="26" xfId="0" applyNumberFormat="1" applyFont="1" applyBorder="1"/>
    <xf numFmtId="14" fontId="15" fillId="0" borderId="10" xfId="0" applyNumberFormat="1" applyFont="1" applyBorder="1"/>
    <xf numFmtId="0" fontId="15" fillId="0" borderId="7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/>
    </xf>
    <xf numFmtId="0" fontId="15" fillId="0" borderId="44" xfId="0" applyFont="1" applyBorder="1" applyAlignment="1">
      <alignment horizontal="center"/>
    </xf>
    <xf numFmtId="164" fontId="15" fillId="0" borderId="8" xfId="1" applyFont="1" applyBorder="1"/>
    <xf numFmtId="164" fontId="15" fillId="0" borderId="9" xfId="1" applyFont="1" applyBorder="1"/>
    <xf numFmtId="164" fontId="15" fillId="4" borderId="2" xfId="1" applyFont="1" applyFill="1" applyBorder="1"/>
    <xf numFmtId="164" fontId="15" fillId="4" borderId="0" xfId="1" applyFont="1" applyFill="1" applyBorder="1"/>
    <xf numFmtId="164" fontId="15" fillId="4" borderId="21" xfId="1" applyFont="1" applyFill="1" applyBorder="1"/>
    <xf numFmtId="0" fontId="15" fillId="0" borderId="12" xfId="0" applyFont="1" applyBorder="1"/>
    <xf numFmtId="0" fontId="15" fillId="0" borderId="17" xfId="0" applyFont="1" applyBorder="1"/>
    <xf numFmtId="0" fontId="15" fillId="0" borderId="20" xfId="0" applyFont="1" applyBorder="1" applyAlignment="1">
      <alignment horizontal="center"/>
    </xf>
    <xf numFmtId="164" fontId="15" fillId="4" borderId="5" xfId="0" applyNumberFormat="1" applyFont="1" applyFill="1" applyBorder="1"/>
    <xf numFmtId="0" fontId="15" fillId="0" borderId="15" xfId="0" applyFont="1" applyBorder="1" applyAlignment="1">
      <alignment horizontal="center"/>
    </xf>
    <xf numFmtId="0" fontId="13" fillId="8" borderId="19" xfId="0" applyFont="1" applyFill="1" applyBorder="1" applyAlignment="1">
      <alignment horizontal="center" vertical="center"/>
    </xf>
    <xf numFmtId="0" fontId="13" fillId="8" borderId="13" xfId="0" applyFont="1" applyFill="1" applyBorder="1" applyAlignment="1">
      <alignment horizontal="center" vertical="center"/>
    </xf>
    <xf numFmtId="0" fontId="13" fillId="8" borderId="21" xfId="0" applyFont="1" applyFill="1" applyBorder="1" applyAlignment="1">
      <alignment horizontal="center" vertical="center"/>
    </xf>
    <xf numFmtId="0" fontId="15" fillId="0" borderId="29" xfId="0" applyFont="1" applyBorder="1"/>
    <xf numFmtId="0" fontId="15" fillId="0" borderId="11" xfId="0" applyFont="1" applyBorder="1"/>
    <xf numFmtId="164" fontId="15" fillId="0" borderId="0" xfId="0" applyNumberFormat="1" applyFont="1"/>
    <xf numFmtId="0" fontId="2" fillId="0" borderId="0" xfId="0" applyFont="1"/>
    <xf numFmtId="0" fontId="2" fillId="0" borderId="8" xfId="0" applyFont="1" applyBorder="1"/>
    <xf numFmtId="0" fontId="2" fillId="0" borderId="2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65" fontId="7" fillId="11" borderId="0" xfId="0" applyNumberFormat="1" applyFont="1" applyFill="1"/>
    <xf numFmtId="0" fontId="24" fillId="11" borderId="7" xfId="0" applyFont="1" applyFill="1" applyBorder="1"/>
    <xf numFmtId="165" fontId="13" fillId="11" borderId="10" xfId="0" applyNumberFormat="1" applyFont="1" applyFill="1" applyBorder="1"/>
    <xf numFmtId="0" fontId="13" fillId="11" borderId="10" xfId="0" applyFont="1" applyFill="1" applyBorder="1"/>
    <xf numFmtId="165" fontId="7" fillId="11" borderId="7" xfId="0" applyNumberFormat="1" applyFont="1" applyFill="1" applyBorder="1"/>
    <xf numFmtId="165" fontId="13" fillId="11" borderId="8" xfId="0" applyNumberFormat="1" applyFont="1" applyFill="1" applyBorder="1"/>
    <xf numFmtId="164" fontId="7" fillId="11" borderId="9" xfId="1" applyFont="1" applyFill="1" applyBorder="1"/>
    <xf numFmtId="165" fontId="7" fillId="11" borderId="9" xfId="0" applyNumberFormat="1" applyFont="1" applyFill="1" applyBorder="1"/>
    <xf numFmtId="165" fontId="7" fillId="11" borderId="10" xfId="0" applyNumberFormat="1" applyFont="1" applyFill="1" applyBorder="1"/>
    <xf numFmtId="165" fontId="7" fillId="11" borderId="8" xfId="1" applyNumberFormat="1" applyFont="1" applyFill="1" applyBorder="1" applyAlignment="1">
      <alignment horizontal="center" vertical="center"/>
    </xf>
    <xf numFmtId="165" fontId="7" fillId="11" borderId="9" xfId="1" applyNumberFormat="1" applyFont="1" applyFill="1" applyBorder="1" applyAlignment="1">
      <alignment horizontal="center" vertical="center"/>
    </xf>
    <xf numFmtId="165" fontId="7" fillId="11" borderId="9" xfId="0" applyNumberFormat="1" applyFont="1" applyFill="1" applyBorder="1" applyAlignment="1">
      <alignment horizontal="center" vertical="center"/>
    </xf>
    <xf numFmtId="0" fontId="1" fillId="0" borderId="0" xfId="0" applyFont="1"/>
    <xf numFmtId="165" fontId="7" fillId="11" borderId="0" xfId="1" applyNumberFormat="1" applyFont="1" applyFill="1"/>
    <xf numFmtId="165" fontId="7" fillId="11" borderId="0" xfId="1" applyNumberFormat="1" applyFont="1" applyFill="1" applyBorder="1"/>
    <xf numFmtId="165" fontId="7" fillId="11" borderId="9" xfId="1" applyNumberFormat="1" applyFont="1" applyFill="1" applyBorder="1"/>
    <xf numFmtId="165" fontId="7" fillId="11" borderId="10" xfId="1" applyNumberFormat="1" applyFont="1" applyFill="1" applyBorder="1"/>
    <xf numFmtId="0" fontId="15" fillId="0" borderId="1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13" fillId="7" borderId="22" xfId="0" applyFont="1" applyFill="1" applyBorder="1" applyAlignment="1">
      <alignment horizontal="center" vertical="center"/>
    </xf>
    <xf numFmtId="0" fontId="15" fillId="0" borderId="13" xfId="0" applyFont="1" applyBorder="1" applyAlignment="1">
      <alignment vertical="center"/>
    </xf>
    <xf numFmtId="165" fontId="13" fillId="11" borderId="7" xfId="1" applyNumberFormat="1" applyFont="1" applyFill="1" applyBorder="1"/>
    <xf numFmtId="165" fontId="7" fillId="11" borderId="7" xfId="1" applyNumberFormat="1" applyFont="1" applyFill="1" applyBorder="1"/>
    <xf numFmtId="165" fontId="7" fillId="11" borderId="8" xfId="0" applyNumberFormat="1" applyFont="1" applyFill="1" applyBorder="1" applyAlignment="1">
      <alignment vertical="center"/>
    </xf>
    <xf numFmtId="165" fontId="13" fillId="11" borderId="8" xfId="0" applyNumberFormat="1" applyFont="1" applyFill="1" applyBorder="1" applyAlignment="1">
      <alignment vertical="center"/>
    </xf>
    <xf numFmtId="165" fontId="7" fillId="11" borderId="10" xfId="1" applyNumberFormat="1" applyFont="1" applyFill="1" applyBorder="1" applyAlignment="1">
      <alignment vertical="center"/>
    </xf>
    <xf numFmtId="165" fontId="7" fillId="11" borderId="9" xfId="0" applyNumberFormat="1" applyFont="1" applyFill="1" applyBorder="1" applyAlignment="1">
      <alignment vertical="center"/>
    </xf>
    <xf numFmtId="165" fontId="2" fillId="0" borderId="28" xfId="1" applyNumberFormat="1" applyFont="1" applyBorder="1" applyAlignment="1">
      <alignment vertical="center"/>
    </xf>
    <xf numFmtId="165" fontId="2" fillId="0" borderId="18" xfId="1" applyNumberFormat="1" applyFont="1" applyBorder="1" applyAlignment="1">
      <alignment vertical="center"/>
    </xf>
    <xf numFmtId="165" fontId="2" fillId="0" borderId="8" xfId="0" applyNumberFormat="1" applyFont="1" applyBorder="1" applyAlignment="1">
      <alignment vertical="center"/>
    </xf>
    <xf numFmtId="165" fontId="2" fillId="0" borderId="20" xfId="1" applyNumberFormat="1" applyFont="1" applyBorder="1" applyAlignment="1">
      <alignment vertical="center"/>
    </xf>
    <xf numFmtId="165" fontId="2" fillId="0" borderId="9" xfId="0" applyNumberFormat="1" applyFont="1" applyBorder="1" applyAlignment="1">
      <alignment vertical="center"/>
    </xf>
    <xf numFmtId="165" fontId="2" fillId="0" borderId="20" xfId="1" applyNumberFormat="1" applyFont="1" applyFill="1" applyBorder="1" applyAlignment="1">
      <alignment vertical="center"/>
    </xf>
    <xf numFmtId="165" fontId="2" fillId="0" borderId="20" xfId="0" applyNumberFormat="1" applyFont="1" applyBorder="1" applyAlignment="1">
      <alignment vertical="center"/>
    </xf>
    <xf numFmtId="165" fontId="2" fillId="0" borderId="22" xfId="1" applyNumberFormat="1" applyFont="1" applyFill="1" applyBorder="1" applyAlignment="1">
      <alignment vertical="center"/>
    </xf>
    <xf numFmtId="165" fontId="2" fillId="0" borderId="10" xfId="0" applyNumberFormat="1" applyFont="1" applyBorder="1" applyAlignment="1">
      <alignment vertical="center"/>
    </xf>
    <xf numFmtId="165" fontId="2" fillId="0" borderId="22" xfId="0" applyNumberFormat="1" applyFont="1" applyBorder="1" applyAlignment="1">
      <alignment vertical="center"/>
    </xf>
    <xf numFmtId="165" fontId="2" fillId="0" borderId="9" xfId="1" applyNumberFormat="1" applyFont="1" applyBorder="1" applyAlignment="1">
      <alignment vertical="center"/>
    </xf>
    <xf numFmtId="165" fontId="2" fillId="0" borderId="7" xfId="1" applyNumberFormat="1" applyFont="1" applyBorder="1" applyAlignment="1">
      <alignment vertical="center"/>
    </xf>
    <xf numFmtId="165" fontId="2" fillId="0" borderId="8" xfId="1" applyNumberFormat="1" applyFont="1" applyBorder="1" applyAlignment="1">
      <alignment vertical="center"/>
    </xf>
    <xf numFmtId="165" fontId="2" fillId="0" borderId="10" xfId="1" applyNumberFormat="1" applyFont="1" applyFill="1" applyBorder="1" applyAlignment="1">
      <alignment vertical="center"/>
    </xf>
    <xf numFmtId="165" fontId="2" fillId="0" borderId="7" xfId="1" applyNumberFormat="1" applyFont="1" applyFill="1" applyBorder="1" applyAlignment="1">
      <alignment vertical="center"/>
    </xf>
    <xf numFmtId="165" fontId="15" fillId="0" borderId="8" xfId="1" applyNumberFormat="1" applyFont="1" applyBorder="1" applyAlignment="1">
      <alignment vertical="center"/>
    </xf>
    <xf numFmtId="165" fontId="15" fillId="0" borderId="9" xfId="1" applyNumberFormat="1" applyFont="1" applyBorder="1" applyAlignment="1">
      <alignment vertical="center"/>
    </xf>
    <xf numFmtId="165" fontId="15" fillId="0" borderId="10" xfId="0" applyNumberFormat="1" applyFont="1" applyBorder="1" applyAlignment="1">
      <alignment vertical="center"/>
    </xf>
    <xf numFmtId="165" fontId="15" fillId="0" borderId="23" xfId="1" applyNumberFormat="1" applyFont="1" applyBorder="1" applyAlignment="1">
      <alignment vertical="center"/>
    </xf>
    <xf numFmtId="165" fontId="15" fillId="0" borderId="25" xfId="0" applyNumberFormat="1" applyFont="1" applyBorder="1"/>
    <xf numFmtId="165" fontId="15" fillId="0" borderId="28" xfId="0" applyNumberFormat="1" applyFont="1" applyBorder="1"/>
    <xf numFmtId="165" fontId="15" fillId="0" borderId="26" xfId="1" applyNumberFormat="1" applyFont="1" applyFill="1" applyBorder="1" applyAlignment="1">
      <alignment vertical="center"/>
    </xf>
    <xf numFmtId="165" fontId="15" fillId="0" borderId="23" xfId="1" applyNumberFormat="1" applyFont="1" applyFill="1" applyBorder="1" applyAlignment="1">
      <alignment vertical="center"/>
    </xf>
    <xf numFmtId="165" fontId="15" fillId="0" borderId="8" xfId="1" applyNumberFormat="1" applyFont="1" applyFill="1" applyBorder="1" applyAlignment="1">
      <alignment vertical="center"/>
    </xf>
    <xf numFmtId="0" fontId="15" fillId="0" borderId="14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164" fontId="15" fillId="0" borderId="7" xfId="1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23" xfId="0" applyFont="1" applyBorder="1" applyAlignment="1">
      <alignment horizontal="center" vertical="center"/>
    </xf>
    <xf numFmtId="14" fontId="13" fillId="8" borderId="0" xfId="0" applyNumberFormat="1" applyFont="1" applyFill="1" applyAlignment="1">
      <alignment vertical="center"/>
    </xf>
    <xf numFmtId="0" fontId="13" fillId="8" borderId="0" xfId="0" applyFont="1" applyFill="1" applyAlignment="1">
      <alignment horizontal="center" vertical="center"/>
    </xf>
    <xf numFmtId="164" fontId="13" fillId="11" borderId="14" xfId="1" applyFont="1" applyFill="1" applyBorder="1" applyAlignment="1">
      <alignment horizontal="left" vertical="center"/>
    </xf>
    <xf numFmtId="164" fontId="13" fillId="11" borderId="16" xfId="1" applyFont="1" applyFill="1" applyBorder="1" applyAlignment="1">
      <alignment horizontal="left" vertical="center"/>
    </xf>
    <xf numFmtId="164" fontId="13" fillId="11" borderId="15" xfId="1" applyFont="1" applyFill="1" applyBorder="1" applyAlignment="1">
      <alignment horizontal="left" vertical="center"/>
    </xf>
    <xf numFmtId="0" fontId="13" fillId="11" borderId="14" xfId="0" applyFont="1" applyFill="1" applyBorder="1" applyAlignment="1">
      <alignment horizontal="left" vertical="center" wrapText="1"/>
    </xf>
    <xf numFmtId="0" fontId="13" fillId="11" borderId="16" xfId="0" applyFont="1" applyFill="1" applyBorder="1" applyAlignment="1">
      <alignment horizontal="left" vertical="center" wrapText="1"/>
    </xf>
    <xf numFmtId="0" fontId="13" fillId="11" borderId="15" xfId="0" applyFont="1" applyFill="1" applyBorder="1" applyAlignment="1">
      <alignment horizontal="left" vertical="center" wrapText="1"/>
    </xf>
    <xf numFmtId="0" fontId="13" fillId="11" borderId="12" xfId="0" applyFont="1" applyFill="1" applyBorder="1" applyAlignment="1">
      <alignment horizontal="left" vertical="center" wrapText="1"/>
    </xf>
    <xf numFmtId="0" fontId="13" fillId="11" borderId="17" xfId="0" applyFont="1" applyFill="1" applyBorder="1" applyAlignment="1">
      <alignment horizontal="left" vertical="center" wrapText="1"/>
    </xf>
    <xf numFmtId="0" fontId="13" fillId="11" borderId="18" xfId="0" applyFont="1" applyFill="1" applyBorder="1" applyAlignment="1">
      <alignment horizontal="left" vertical="center" wrapText="1"/>
    </xf>
    <xf numFmtId="165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21" xfId="0" applyNumberFormat="1" applyFont="1" applyFill="1" applyBorder="1" applyAlignment="1">
      <alignment horizontal="center" vertical="center"/>
    </xf>
    <xf numFmtId="165" fontId="10" fillId="5" borderId="22" xfId="0" applyNumberFormat="1" applyFont="1" applyFill="1" applyBorder="1" applyAlignment="1">
      <alignment horizontal="center" vertical="center"/>
    </xf>
    <xf numFmtId="0" fontId="0" fillId="11" borderId="12" xfId="0" applyFill="1" applyBorder="1" applyAlignment="1">
      <alignment horizontal="center"/>
    </xf>
    <xf numFmtId="0" fontId="0" fillId="11" borderId="17" xfId="0" applyFill="1" applyBorder="1" applyAlignment="1">
      <alignment horizontal="center"/>
    </xf>
    <xf numFmtId="0" fontId="0" fillId="11" borderId="18" xfId="0" applyFill="1" applyBorder="1" applyAlignment="1">
      <alignment horizontal="center"/>
    </xf>
    <xf numFmtId="0" fontId="0" fillId="11" borderId="19" xfId="0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11" borderId="20" xfId="0" applyFill="1" applyBorder="1" applyAlignment="1">
      <alignment horizontal="center"/>
    </xf>
    <xf numFmtId="0" fontId="0" fillId="11" borderId="13" xfId="0" applyFill="1" applyBorder="1" applyAlignment="1">
      <alignment horizontal="center"/>
    </xf>
    <xf numFmtId="0" fontId="0" fillId="11" borderId="21" xfId="0" applyFill="1" applyBorder="1" applyAlignment="1">
      <alignment horizontal="center"/>
    </xf>
    <xf numFmtId="0" fontId="0" fillId="11" borderId="22" xfId="0" applyFill="1" applyBorder="1" applyAlignment="1">
      <alignment horizontal="center"/>
    </xf>
    <xf numFmtId="0" fontId="4" fillId="11" borderId="14" xfId="0" applyFont="1" applyFill="1" applyBorder="1" applyAlignment="1">
      <alignment horizontal="center"/>
    </xf>
    <xf numFmtId="0" fontId="4" fillId="11" borderId="16" xfId="0" applyFont="1" applyFill="1" applyBorder="1" applyAlignment="1">
      <alignment horizontal="center"/>
    </xf>
    <xf numFmtId="0" fontId="4" fillId="11" borderId="15" xfId="0" applyFont="1" applyFill="1" applyBorder="1" applyAlignment="1">
      <alignment horizontal="center"/>
    </xf>
    <xf numFmtId="0" fontId="25" fillId="11" borderId="14" xfId="0" applyFont="1" applyFill="1" applyBorder="1" applyAlignment="1">
      <alignment horizontal="center" vertical="center"/>
    </xf>
    <xf numFmtId="0" fontId="7" fillId="11" borderId="16" xfId="0" applyFont="1" applyFill="1" applyBorder="1" applyAlignment="1">
      <alignment horizontal="center" vertical="center"/>
    </xf>
    <xf numFmtId="0" fontId="7" fillId="11" borderId="15" xfId="0" applyFont="1" applyFill="1" applyBorder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7" fillId="11" borderId="9" xfId="0" applyFont="1" applyFill="1" applyBorder="1" applyAlignment="1">
      <alignment horizontal="center" vertical="center"/>
    </xf>
    <xf numFmtId="0" fontId="7" fillId="11" borderId="10" xfId="0" applyFont="1" applyFill="1" applyBorder="1" applyAlignment="1">
      <alignment horizontal="center" vertical="center"/>
    </xf>
    <xf numFmtId="0" fontId="7" fillId="11" borderId="14" xfId="0" applyFont="1" applyFill="1" applyBorder="1" applyAlignment="1">
      <alignment horizontal="left" vertical="center"/>
    </xf>
    <xf numFmtId="0" fontId="7" fillId="11" borderId="16" xfId="0" applyFont="1" applyFill="1" applyBorder="1" applyAlignment="1">
      <alignment horizontal="left" vertical="center"/>
    </xf>
    <xf numFmtId="0" fontId="7" fillId="11" borderId="14" xfId="0" applyFont="1" applyFill="1" applyBorder="1" applyAlignment="1">
      <alignment vertical="top"/>
    </xf>
    <xf numFmtId="0" fontId="7" fillId="11" borderId="16" xfId="0" applyFont="1" applyFill="1" applyBorder="1" applyAlignment="1">
      <alignment vertical="top"/>
    </xf>
    <xf numFmtId="0" fontId="7" fillId="11" borderId="15" xfId="0" applyFont="1" applyFill="1" applyBorder="1" applyAlignment="1">
      <alignment vertical="top"/>
    </xf>
    <xf numFmtId="0" fontId="7" fillId="11" borderId="15" xfId="0" applyFont="1" applyFill="1" applyBorder="1" applyAlignment="1">
      <alignment horizontal="left" vertical="center"/>
    </xf>
    <xf numFmtId="0" fontId="15" fillId="0" borderId="48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14" fontId="15" fillId="0" borderId="12" xfId="0" applyNumberFormat="1" applyFont="1" applyBorder="1" applyAlignment="1">
      <alignment horizontal="center" vertical="center"/>
    </xf>
    <xf numFmtId="14" fontId="15" fillId="0" borderId="18" xfId="0" applyNumberFormat="1" applyFont="1" applyBorder="1" applyAlignment="1">
      <alignment horizontal="center" vertical="center"/>
    </xf>
    <xf numFmtId="14" fontId="15" fillId="0" borderId="13" xfId="0" applyNumberFormat="1" applyFont="1" applyBorder="1" applyAlignment="1">
      <alignment horizontal="center" vertical="center"/>
    </xf>
    <xf numFmtId="14" fontId="15" fillId="0" borderId="22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3" fillId="7" borderId="13" xfId="0" applyFont="1" applyFill="1" applyBorder="1"/>
    <xf numFmtId="0" fontId="13" fillId="7" borderId="21" xfId="0" applyFont="1" applyFill="1" applyBorder="1"/>
    <xf numFmtId="0" fontId="13" fillId="7" borderId="22" xfId="0" applyFont="1" applyFill="1" applyBorder="1"/>
    <xf numFmtId="0" fontId="15" fillId="0" borderId="1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165" fontId="13" fillId="7" borderId="8" xfId="0" applyNumberFormat="1" applyFont="1" applyFill="1" applyBorder="1" applyAlignment="1">
      <alignment horizontal="center" vertical="center"/>
    </xf>
    <xf numFmtId="165" fontId="13" fillId="7" borderId="10" xfId="0" applyNumberFormat="1" applyFont="1" applyFill="1" applyBorder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13" fillId="7" borderId="17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5" fillId="9" borderId="20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2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4" fontId="15" fillId="9" borderId="19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 vertical="center"/>
    </xf>
    <xf numFmtId="165" fontId="2" fillId="0" borderId="10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13" fillId="11" borderId="13" xfId="0" applyFont="1" applyFill="1" applyBorder="1"/>
    <xf numFmtId="0" fontId="13" fillId="11" borderId="21" xfId="0" applyFont="1" applyFill="1" applyBorder="1"/>
    <xf numFmtId="0" fontId="13" fillId="11" borderId="22" xfId="0" applyFont="1" applyFill="1" applyBorder="1"/>
    <xf numFmtId="0" fontId="2" fillId="0" borderId="4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165" fontId="7" fillId="5" borderId="17" xfId="0" applyNumberFormat="1" applyFont="1" applyFill="1" applyBorder="1" applyAlignment="1">
      <alignment horizontal="center" vertical="center"/>
    </xf>
    <xf numFmtId="165" fontId="7" fillId="5" borderId="0" xfId="0" applyNumberFormat="1" applyFont="1" applyFill="1" applyAlignment="1">
      <alignment horizontal="center" vertical="center"/>
    </xf>
    <xf numFmtId="165" fontId="13" fillId="5" borderId="18" xfId="0" applyNumberFormat="1" applyFont="1" applyFill="1" applyBorder="1" applyAlignment="1">
      <alignment horizontal="right" vertical="center"/>
    </xf>
    <xf numFmtId="165" fontId="13" fillId="5" borderId="20" xfId="0" applyNumberFormat="1" applyFont="1" applyFill="1" applyBorder="1" applyAlignment="1">
      <alignment horizontal="right" vertical="center"/>
    </xf>
    <xf numFmtId="0" fontId="7" fillId="0" borderId="29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7" fillId="11" borderId="18" xfId="0" applyFont="1" applyFill="1" applyBorder="1" applyAlignment="1">
      <alignment horizontal="center" vertical="center"/>
    </xf>
    <xf numFmtId="0" fontId="7" fillId="11" borderId="20" xfId="0" applyFont="1" applyFill="1" applyBorder="1" applyAlignment="1">
      <alignment horizontal="center" vertical="center"/>
    </xf>
    <xf numFmtId="0" fontId="7" fillId="11" borderId="22" xfId="0" applyFont="1" applyFill="1" applyBorder="1" applyAlignment="1">
      <alignment horizontal="center" vertical="center"/>
    </xf>
    <xf numFmtId="0" fontId="25" fillId="11" borderId="8" xfId="0" applyFont="1" applyFill="1" applyBorder="1" applyAlignment="1">
      <alignment horizontal="center" vertical="center"/>
    </xf>
    <xf numFmtId="0" fontId="25" fillId="11" borderId="9" xfId="0" applyFont="1" applyFill="1" applyBorder="1" applyAlignment="1">
      <alignment horizontal="center" vertical="center"/>
    </xf>
    <xf numFmtId="0" fontId="7" fillId="11" borderId="17" xfId="0" applyFont="1" applyFill="1" applyBorder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11" borderId="21" xfId="0" applyFont="1" applyFill="1" applyBorder="1" applyAlignment="1">
      <alignment horizontal="center" vertical="center"/>
    </xf>
    <xf numFmtId="0" fontId="7" fillId="11" borderId="12" xfId="0" applyFont="1" applyFill="1" applyBorder="1" applyAlignment="1">
      <alignment horizontal="left" vertical="center"/>
    </xf>
    <xf numFmtId="0" fontId="7" fillId="11" borderId="17" xfId="0" applyFont="1" applyFill="1" applyBorder="1" applyAlignment="1">
      <alignment horizontal="left" vertical="center"/>
    </xf>
    <xf numFmtId="0" fontId="7" fillId="11" borderId="18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164" fontId="13" fillId="8" borderId="18" xfId="1" applyFont="1" applyFill="1" applyBorder="1" applyAlignment="1">
      <alignment horizontal="center" vertical="center"/>
    </xf>
    <xf numFmtId="0" fontId="13" fillId="8" borderId="0" xfId="0" applyFont="1" applyFill="1" applyAlignment="1">
      <alignment horizontal="center" vertical="center"/>
    </xf>
    <xf numFmtId="164" fontId="13" fillId="8" borderId="14" xfId="1" applyFont="1" applyFill="1" applyBorder="1" applyAlignment="1">
      <alignment horizontal="center" vertical="center"/>
    </xf>
    <xf numFmtId="164" fontId="13" fillId="8" borderId="16" xfId="1" applyFont="1" applyFill="1" applyBorder="1" applyAlignment="1">
      <alignment horizontal="center" vertical="center"/>
    </xf>
    <xf numFmtId="165" fontId="15" fillId="0" borderId="25" xfId="0" applyNumberFormat="1" applyFont="1" applyBorder="1" applyAlignment="1">
      <alignment horizontal="center" vertical="center"/>
    </xf>
    <xf numFmtId="165" fontId="15" fillId="0" borderId="26" xfId="0" applyNumberFormat="1" applyFont="1" applyBorder="1" applyAlignment="1">
      <alignment horizontal="center" vertical="center"/>
    </xf>
    <xf numFmtId="165" fontId="15" fillId="0" borderId="28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165" fontId="15" fillId="0" borderId="38" xfId="0" applyNumberFormat="1" applyFont="1" applyBorder="1" applyAlignment="1">
      <alignment horizontal="left" vertical="center"/>
    </xf>
    <xf numFmtId="165" fontId="15" fillId="0" borderId="9" xfId="0" applyNumberFormat="1" applyFont="1" applyBorder="1" applyAlignment="1">
      <alignment horizontal="left" vertical="center"/>
    </xf>
    <xf numFmtId="0" fontId="15" fillId="0" borderId="38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165" fontId="15" fillId="0" borderId="43" xfId="0" applyNumberFormat="1" applyFont="1" applyBorder="1" applyAlignment="1">
      <alignment vertical="center"/>
    </xf>
    <xf numFmtId="165" fontId="15" fillId="0" borderId="26" xfId="0" applyNumberFormat="1" applyFont="1" applyBorder="1" applyAlignment="1">
      <alignment vertical="center"/>
    </xf>
    <xf numFmtId="0" fontId="13" fillId="5" borderId="0" xfId="0" applyFont="1" applyFill="1" applyAlignment="1">
      <alignment vertical="center"/>
    </xf>
    <xf numFmtId="0" fontId="13" fillId="7" borderId="9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3" fillId="8" borderId="9" xfId="0" applyFont="1" applyFill="1" applyBorder="1" applyAlignment="1">
      <alignment horizontal="center" vertical="center" wrapText="1"/>
    </xf>
    <xf numFmtId="0" fontId="13" fillId="8" borderId="10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/>
    </xf>
    <xf numFmtId="0" fontId="22" fillId="5" borderId="29" xfId="0" applyFont="1" applyFill="1" applyBorder="1" applyAlignment="1">
      <alignment horizontal="center" vertical="center"/>
    </xf>
    <xf numFmtId="0" fontId="22" fillId="5" borderId="11" xfId="0" applyFont="1" applyFill="1" applyBorder="1" applyAlignment="1">
      <alignment horizontal="center" vertical="center"/>
    </xf>
    <xf numFmtId="0" fontId="7" fillId="0" borderId="36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0" borderId="37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left" vertical="center"/>
    </xf>
    <xf numFmtId="0" fontId="7" fillId="5" borderId="15" xfId="0" applyFont="1" applyFill="1" applyBorder="1" applyAlignment="1">
      <alignment horizontal="left" vertical="center"/>
    </xf>
    <xf numFmtId="0" fontId="2" fillId="0" borderId="18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165" fontId="15" fillId="0" borderId="41" xfId="0" applyNumberFormat="1" applyFont="1" applyBorder="1" applyAlignment="1">
      <alignment vertical="center"/>
    </xf>
    <xf numFmtId="164" fontId="15" fillId="0" borderId="25" xfId="1" applyFont="1" applyBorder="1" applyAlignment="1">
      <alignment vertical="center"/>
    </xf>
    <xf numFmtId="164" fontId="15" fillId="0" borderId="28" xfId="1" applyFont="1" applyBorder="1" applyAlignment="1">
      <alignment vertical="center"/>
    </xf>
    <xf numFmtId="164" fontId="15" fillId="0" borderId="26" xfId="1" applyFont="1" applyBorder="1" applyAlignment="1">
      <alignment vertical="center"/>
    </xf>
    <xf numFmtId="164" fontId="15" fillId="0" borderId="28" xfId="1" applyFont="1" applyFill="1" applyBorder="1" applyAlignment="1">
      <alignment vertical="center"/>
    </xf>
    <xf numFmtId="164" fontId="13" fillId="5" borderId="23" xfId="0" applyNumberFormat="1" applyFont="1" applyFill="1" applyBorder="1" applyAlignment="1">
      <alignment vertical="center"/>
    </xf>
    <xf numFmtId="165" fontId="13" fillId="8" borderId="11" xfId="0" applyNumberFormat="1" applyFont="1" applyFill="1" applyBorder="1" applyAlignment="1">
      <alignment vertical="center"/>
    </xf>
    <xf numFmtId="165" fontId="15" fillId="0" borderId="35" xfId="0" applyNumberFormat="1" applyFont="1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15" fillId="0" borderId="32" xfId="0" applyFont="1" applyBorder="1" applyAlignment="1">
      <alignment vertical="center"/>
    </xf>
    <xf numFmtId="0" fontId="13" fillId="5" borderId="52" xfId="0" applyFont="1" applyFill="1" applyBorder="1" applyAlignment="1">
      <alignment horizontal="left" vertical="center"/>
    </xf>
    <xf numFmtId="0" fontId="13" fillId="5" borderId="16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horizontal="left" vertical="center"/>
    </xf>
    <xf numFmtId="0" fontId="13" fillId="8" borderId="50" xfId="0" applyFont="1" applyFill="1" applyBorder="1" applyAlignment="1">
      <alignment vertical="center"/>
    </xf>
    <xf numFmtId="0" fontId="13" fillId="8" borderId="17" xfId="0" applyFont="1" applyFill="1" applyBorder="1" applyAlignment="1">
      <alignment vertical="center"/>
    </xf>
    <xf numFmtId="0" fontId="7" fillId="5" borderId="12" xfId="0" applyFont="1" applyFill="1" applyBorder="1" applyAlignment="1">
      <alignment vertical="center"/>
    </xf>
    <xf numFmtId="0" fontId="7" fillId="5" borderId="17" xfId="0" applyFont="1" applyFill="1" applyBorder="1" applyAlignment="1">
      <alignment vertical="center"/>
    </xf>
    <xf numFmtId="0" fontId="7" fillId="5" borderId="18" xfId="0" applyFont="1" applyFill="1" applyBorder="1" applyAlignment="1">
      <alignment vertical="center"/>
    </xf>
    <xf numFmtId="0" fontId="13" fillId="11" borderId="12" xfId="0" applyFont="1" applyFill="1" applyBorder="1" applyAlignment="1">
      <alignment vertical="center"/>
    </xf>
    <xf numFmtId="0" fontId="13" fillId="11" borderId="17" xfId="0" applyFont="1" applyFill="1" applyBorder="1" applyAlignment="1">
      <alignment vertical="center"/>
    </xf>
    <xf numFmtId="0" fontId="13" fillId="11" borderId="18" xfId="0" applyFont="1" applyFill="1" applyBorder="1" applyAlignment="1">
      <alignment vertical="center"/>
    </xf>
    <xf numFmtId="0" fontId="13" fillId="11" borderId="19" xfId="0" applyFont="1" applyFill="1" applyBorder="1" applyAlignment="1">
      <alignment vertical="center"/>
    </xf>
    <xf numFmtId="0" fontId="13" fillId="11" borderId="0" xfId="0" applyFont="1" applyFill="1" applyBorder="1" applyAlignment="1">
      <alignment vertical="center"/>
    </xf>
    <xf numFmtId="0" fontId="13" fillId="11" borderId="20" xfId="0" applyFont="1" applyFill="1" applyBorder="1" applyAlignment="1">
      <alignment vertical="center"/>
    </xf>
    <xf numFmtId="0" fontId="7" fillId="11" borderId="14" xfId="0" applyFont="1" applyFill="1" applyBorder="1" applyAlignment="1">
      <alignment vertical="center"/>
    </xf>
    <xf numFmtId="0" fontId="7" fillId="11" borderId="16" xfId="0" applyFont="1" applyFill="1" applyBorder="1" applyAlignment="1">
      <alignment vertical="center"/>
    </xf>
    <xf numFmtId="0" fontId="7" fillId="11" borderId="15" xfId="0" applyFont="1" applyFill="1" applyBorder="1" applyAlignment="1">
      <alignment vertical="center"/>
    </xf>
    <xf numFmtId="0" fontId="7" fillId="11" borderId="7" xfId="0" applyFont="1" applyFill="1" applyBorder="1" applyAlignment="1">
      <alignment vertical="center"/>
    </xf>
    <xf numFmtId="14" fontId="13" fillId="11" borderId="7" xfId="0" applyNumberFormat="1" applyFont="1" applyFill="1" applyBorder="1" applyAlignment="1">
      <alignment horizontal="center" vertical="center"/>
    </xf>
    <xf numFmtId="0" fontId="13" fillId="11" borderId="0" xfId="0" applyFont="1" applyFill="1" applyAlignment="1">
      <alignment horizontal="center" vertical="center"/>
    </xf>
    <xf numFmtId="0" fontId="13" fillId="11" borderId="0" xfId="0" applyFont="1" applyFill="1" applyAlignment="1">
      <alignment horizontal="center" vertical="center"/>
    </xf>
    <xf numFmtId="0" fontId="7" fillId="11" borderId="0" xfId="0" applyFont="1" applyFill="1" applyAlignment="1">
      <alignment vertical="center"/>
    </xf>
    <xf numFmtId="0" fontId="13" fillId="11" borderId="14" xfId="0" applyFont="1" applyFill="1" applyBorder="1" applyAlignment="1">
      <alignment vertical="center"/>
    </xf>
    <xf numFmtId="0" fontId="9" fillId="6" borderId="4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13" fillId="11" borderId="17" xfId="0" applyFont="1" applyFill="1" applyBorder="1" applyAlignment="1">
      <alignment horizontal="center" vertical="center" wrapText="1"/>
    </xf>
    <xf numFmtId="0" fontId="13" fillId="11" borderId="12" xfId="0" applyFont="1" applyFill="1" applyBorder="1" applyAlignment="1">
      <alignment horizontal="center" vertical="center" wrapText="1"/>
    </xf>
    <xf numFmtId="0" fontId="13" fillId="11" borderId="19" xfId="0" applyFont="1" applyFill="1" applyBorder="1" applyAlignment="1">
      <alignment horizontal="center" vertical="center" wrapText="1"/>
    </xf>
    <xf numFmtId="0" fontId="13" fillId="11" borderId="0" xfId="0" applyFont="1" applyFill="1" applyBorder="1" applyAlignment="1">
      <alignment horizontal="center" vertical="center" wrapText="1"/>
    </xf>
    <xf numFmtId="0" fontId="13" fillId="11" borderId="18" xfId="0" applyFont="1" applyFill="1" applyBorder="1" applyAlignment="1">
      <alignment horizontal="center" vertical="center" wrapText="1"/>
    </xf>
    <xf numFmtId="0" fontId="13" fillId="11" borderId="20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46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15" fillId="4" borderId="30" xfId="0" applyFont="1" applyFill="1" applyBorder="1" applyAlignment="1"/>
    <xf numFmtId="0" fontId="15" fillId="4" borderId="54" xfId="0" applyFont="1" applyFill="1" applyBorder="1" applyAlignment="1">
      <alignment horizontal="center"/>
    </xf>
    <xf numFmtId="0" fontId="15" fillId="4" borderId="55" xfId="0" applyFont="1" applyFill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14" fontId="15" fillId="0" borderId="19" xfId="0" applyNumberFormat="1" applyFont="1" applyBorder="1" applyAlignment="1">
      <alignment horizontal="center" vertical="center"/>
    </xf>
    <xf numFmtId="14" fontId="15" fillId="0" borderId="20" xfId="0" applyNumberFormat="1" applyFont="1" applyBorder="1" applyAlignment="1">
      <alignment horizontal="center" vertical="center"/>
    </xf>
    <xf numFmtId="14" fontId="15" fillId="0" borderId="53" xfId="0" applyNumberFormat="1" applyFont="1" applyBorder="1" applyAlignment="1">
      <alignment horizontal="center" vertical="center"/>
    </xf>
    <xf numFmtId="14" fontId="15" fillId="0" borderId="37" xfId="0" applyNumberFormat="1" applyFont="1" applyBorder="1" applyAlignment="1">
      <alignment horizontal="center" vertical="center"/>
    </xf>
    <xf numFmtId="0" fontId="15" fillId="4" borderId="39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165" fontId="15" fillId="0" borderId="9" xfId="0" applyNumberFormat="1" applyFont="1" applyBorder="1" applyAlignment="1">
      <alignment vertical="center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3" fillId="8" borderId="0" xfId="0" applyFont="1" applyFill="1" applyAlignment="1">
      <alignment vertical="center"/>
    </xf>
    <xf numFmtId="0" fontId="18" fillId="8" borderId="21" xfId="0" applyFont="1" applyFill="1" applyBorder="1" applyAlignment="1">
      <alignment horizontal="center" vertical="center"/>
    </xf>
    <xf numFmtId="165" fontId="13" fillId="8" borderId="0" xfId="1" applyNumberFormat="1" applyFont="1" applyFill="1" applyBorder="1" applyAlignment="1">
      <alignment vertical="center"/>
    </xf>
    <xf numFmtId="0" fontId="22" fillId="5" borderId="0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vertical="center"/>
    </xf>
    <xf numFmtId="0" fontId="13" fillId="8" borderId="7" xfId="0" applyFont="1" applyFill="1" applyBorder="1" applyAlignment="1">
      <alignment horizontal="center" vertical="center"/>
    </xf>
    <xf numFmtId="164" fontId="13" fillId="8" borderId="17" xfId="1" applyFont="1" applyFill="1" applyBorder="1" applyAlignment="1">
      <alignment horizontal="center" vertical="center"/>
    </xf>
    <xf numFmtId="0" fontId="19" fillId="8" borderId="7" xfId="0" applyFont="1" applyFill="1" applyBorder="1" applyAlignment="1">
      <alignment horizontal="center" vertical="center"/>
    </xf>
    <xf numFmtId="0" fontId="19" fillId="8" borderId="7" xfId="0" applyFont="1" applyFill="1" applyBorder="1" applyAlignment="1">
      <alignment vertical="center"/>
    </xf>
    <xf numFmtId="0" fontId="20" fillId="8" borderId="7" xfId="0" applyFont="1" applyFill="1" applyBorder="1" applyAlignment="1">
      <alignment vertical="center"/>
    </xf>
    <xf numFmtId="165" fontId="13" fillId="8" borderId="11" xfId="1" applyNumberFormat="1" applyFont="1" applyFill="1" applyBorder="1" applyAlignment="1">
      <alignment horizontal="center" vertical="center"/>
    </xf>
    <xf numFmtId="165" fontId="13" fillId="8" borderId="7" xfId="1" applyNumberFormat="1" applyFont="1" applyFill="1" applyBorder="1" applyAlignment="1">
      <alignment vertical="center"/>
    </xf>
    <xf numFmtId="0" fontId="18" fillId="7" borderId="21" xfId="0" applyFont="1" applyFill="1" applyBorder="1" applyAlignment="1">
      <alignment horizontal="center" vertical="center"/>
    </xf>
    <xf numFmtId="0" fontId="13" fillId="7" borderId="0" xfId="0" applyFont="1" applyFill="1" applyBorder="1" applyAlignment="1">
      <alignment horizontal="center" vertical="center"/>
    </xf>
    <xf numFmtId="165" fontId="13" fillId="7" borderId="7" xfId="1" applyNumberFormat="1" applyFont="1" applyFill="1" applyBorder="1" applyAlignment="1">
      <alignment vertical="center"/>
    </xf>
    <xf numFmtId="165" fontId="13" fillId="7" borderId="7" xfId="0" applyNumberFormat="1" applyFont="1" applyFill="1" applyBorder="1" applyAlignment="1">
      <alignment vertical="center"/>
    </xf>
    <xf numFmtId="0" fontId="13" fillId="7" borderId="0" xfId="0" applyFont="1" applyFill="1" applyBorder="1" applyAlignment="1">
      <alignment vertical="center"/>
    </xf>
    <xf numFmtId="0" fontId="19" fillId="7" borderId="8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vertical="center"/>
    </xf>
    <xf numFmtId="0" fontId="19" fillId="7" borderId="8" xfId="0" applyFont="1" applyFill="1" applyBorder="1" applyAlignment="1">
      <alignment vertical="center"/>
    </xf>
    <xf numFmtId="0" fontId="20" fillId="7" borderId="8" xfId="0" applyFont="1" applyFill="1" applyBorder="1" applyAlignment="1">
      <alignment vertical="center"/>
    </xf>
    <xf numFmtId="164" fontId="20" fillId="7" borderId="8" xfId="1" applyFont="1" applyFill="1" applyBorder="1" applyAlignment="1">
      <alignment vertical="center"/>
    </xf>
    <xf numFmtId="0" fontId="13" fillId="7" borderId="14" xfId="0" applyFont="1" applyFill="1" applyBorder="1" applyAlignment="1">
      <alignment vertical="center"/>
    </xf>
    <xf numFmtId="0" fontId="13" fillId="7" borderId="16" xfId="0" applyFont="1" applyFill="1" applyBorder="1" applyAlignment="1">
      <alignment vertical="center"/>
    </xf>
    <xf numFmtId="0" fontId="13" fillId="7" borderId="15" xfId="0" applyFont="1" applyFill="1" applyBorder="1" applyAlignment="1">
      <alignment vertical="center"/>
    </xf>
    <xf numFmtId="0" fontId="19" fillId="7" borderId="14" xfId="0" applyFont="1" applyFill="1" applyBorder="1" applyAlignment="1">
      <alignment vertical="center"/>
    </xf>
    <xf numFmtId="0" fontId="19" fillId="7" borderId="16" xfId="0" applyFont="1" applyFill="1" applyBorder="1" applyAlignment="1">
      <alignment vertical="center"/>
    </xf>
    <xf numFmtId="0" fontId="19" fillId="7" borderId="15" xfId="0" applyFont="1" applyFill="1" applyBorder="1" applyAlignment="1">
      <alignment vertical="center"/>
    </xf>
    <xf numFmtId="0" fontId="13" fillId="7" borderId="9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vertical="center"/>
    </xf>
    <xf numFmtId="0" fontId="13" fillId="7" borderId="17" xfId="0" applyFont="1" applyFill="1" applyBorder="1" applyAlignment="1">
      <alignment vertical="center"/>
    </xf>
    <xf numFmtId="0" fontId="13" fillId="7" borderId="18" xfId="0" applyFont="1" applyFill="1" applyBorder="1" applyAlignment="1">
      <alignment vertical="center"/>
    </xf>
    <xf numFmtId="0" fontId="13" fillId="7" borderId="13" xfId="0" applyFont="1" applyFill="1" applyBorder="1" applyAlignment="1">
      <alignment vertical="center"/>
    </xf>
    <xf numFmtId="0" fontId="13" fillId="7" borderId="21" xfId="0" applyFont="1" applyFill="1" applyBorder="1" applyAlignment="1">
      <alignment vertical="center"/>
    </xf>
    <xf numFmtId="0" fontId="13" fillId="7" borderId="22" xfId="0" applyFont="1" applyFill="1" applyBorder="1" applyAlignment="1">
      <alignment vertical="center"/>
    </xf>
    <xf numFmtId="0" fontId="13" fillId="7" borderId="8" xfId="0" applyFont="1" applyFill="1" applyBorder="1" applyAlignment="1">
      <alignment horizontal="center" vertical="center"/>
    </xf>
    <xf numFmtId="14" fontId="15" fillId="9" borderId="12" xfId="0" applyNumberFormat="1" applyFont="1" applyFill="1" applyBorder="1" applyAlignment="1">
      <alignment horizontal="center" vertical="center"/>
    </xf>
    <xf numFmtId="14" fontId="15" fillId="9" borderId="18" xfId="0" applyNumberFormat="1" applyFont="1" applyFill="1" applyBorder="1" applyAlignment="1">
      <alignment horizontal="center" vertical="center"/>
    </xf>
    <xf numFmtId="14" fontId="15" fillId="9" borderId="20" xfId="0" applyNumberFormat="1" applyFont="1" applyFill="1" applyBorder="1" applyAlignment="1">
      <alignment horizontal="center" vertical="center"/>
    </xf>
    <xf numFmtId="14" fontId="15" fillId="9" borderId="13" xfId="0" applyNumberFormat="1" applyFont="1" applyFill="1" applyBorder="1" applyAlignment="1">
      <alignment horizontal="center" vertical="center"/>
    </xf>
    <xf numFmtId="14" fontId="15" fillId="9" borderId="22" xfId="0" applyNumberFormat="1" applyFont="1" applyFill="1" applyBorder="1" applyAlignment="1">
      <alignment horizontal="center" vertical="center"/>
    </xf>
    <xf numFmtId="0" fontId="15" fillId="9" borderId="8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9" borderId="10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28" fillId="7" borderId="2" xfId="0" applyFont="1" applyFill="1" applyBorder="1" applyAlignment="1">
      <alignment horizontal="center" vertical="center"/>
    </xf>
    <xf numFmtId="0" fontId="28" fillId="7" borderId="3" xfId="0" applyFont="1" applyFill="1" applyBorder="1" applyAlignment="1">
      <alignment horizontal="center" vertical="center"/>
    </xf>
    <xf numFmtId="0" fontId="28" fillId="7" borderId="4" xfId="0" applyFont="1" applyFill="1" applyBorder="1" applyAlignment="1">
      <alignment horizontal="center" vertical="center"/>
    </xf>
    <xf numFmtId="0" fontId="28" fillId="7" borderId="5" xfId="0" applyFont="1" applyFill="1" applyBorder="1" applyAlignment="1">
      <alignment horizontal="center" vertical="center"/>
    </xf>
    <xf numFmtId="0" fontId="28" fillId="7" borderId="6" xfId="0" applyFont="1" applyFill="1" applyBorder="1" applyAlignment="1">
      <alignment horizontal="center" vertical="center"/>
    </xf>
    <xf numFmtId="0" fontId="13" fillId="7" borderId="0" xfId="0" applyFont="1" applyFill="1" applyBorder="1" applyAlignment="1">
      <alignment horizontal="left" vertical="center"/>
    </xf>
    <xf numFmtId="0" fontId="13" fillId="7" borderId="20" xfId="0" applyFont="1" applyFill="1" applyBorder="1" applyAlignment="1">
      <alignment horizontal="left" vertical="center"/>
    </xf>
    <xf numFmtId="165" fontId="7" fillId="7" borderId="8" xfId="0" applyNumberFormat="1" applyFont="1" applyFill="1" applyBorder="1" applyAlignment="1">
      <alignment vertical="center"/>
    </xf>
    <xf numFmtId="0" fontId="13" fillId="7" borderId="12" xfId="0" applyFont="1" applyFill="1" applyBorder="1" applyAlignment="1">
      <alignment horizontal="left" vertical="center"/>
    </xf>
    <xf numFmtId="0" fontId="13" fillId="7" borderId="17" xfId="0" applyFont="1" applyFill="1" applyBorder="1" applyAlignment="1">
      <alignment horizontal="left" vertical="center"/>
    </xf>
    <xf numFmtId="0" fontId="13" fillId="7" borderId="18" xfId="0" applyFont="1" applyFill="1" applyBorder="1" applyAlignment="1">
      <alignment horizontal="left" vertical="center"/>
    </xf>
    <xf numFmtId="165" fontId="7" fillId="7" borderId="8" xfId="0" applyNumberFormat="1" applyFont="1" applyFill="1" applyBorder="1"/>
    <xf numFmtId="165" fontId="7" fillId="7" borderId="9" xfId="0" applyNumberFormat="1" applyFont="1" applyFill="1" applyBorder="1"/>
    <xf numFmtId="0" fontId="17" fillId="3" borderId="3" xfId="0" applyFont="1" applyFill="1" applyBorder="1" applyAlignment="1">
      <alignment horizontal="center" vertical="center"/>
    </xf>
    <xf numFmtId="0" fontId="13" fillId="8" borderId="29" xfId="0" applyFont="1" applyFill="1" applyBorder="1" applyAlignment="1">
      <alignment horizontal="center" vertical="center"/>
    </xf>
    <xf numFmtId="0" fontId="13" fillId="8" borderId="12" xfId="0" applyFont="1" applyFill="1" applyBorder="1" applyAlignment="1">
      <alignment vertical="center"/>
    </xf>
    <xf numFmtId="0" fontId="13" fillId="8" borderId="18" xfId="0" applyFont="1" applyFill="1" applyBorder="1" applyAlignment="1">
      <alignment vertical="center"/>
    </xf>
    <xf numFmtId="165" fontId="13" fillId="8" borderId="8" xfId="0" applyNumberFormat="1" applyFont="1" applyFill="1" applyBorder="1" applyAlignment="1">
      <alignment vertical="center"/>
    </xf>
    <xf numFmtId="0" fontId="13" fillId="8" borderId="56" xfId="0" applyFont="1" applyFill="1" applyBorder="1" applyAlignment="1">
      <alignment vertical="center"/>
    </xf>
    <xf numFmtId="165" fontId="20" fillId="8" borderId="11" xfId="0" applyNumberFormat="1" applyFont="1" applyFill="1" applyBorder="1" applyAlignment="1">
      <alignment vertical="center"/>
    </xf>
    <xf numFmtId="0" fontId="14" fillId="2" borderId="51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11" fillId="10" borderId="1" xfId="0" applyFont="1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165" fontId="9" fillId="5" borderId="57" xfId="0" applyNumberFormat="1" applyFont="1" applyFill="1" applyBorder="1" applyAlignment="1">
      <alignment horizontal="center" vertical="center"/>
    </xf>
    <xf numFmtId="165" fontId="9" fillId="5" borderId="58" xfId="0" applyNumberFormat="1" applyFont="1" applyFill="1" applyBorder="1" applyAlignment="1">
      <alignment horizontal="center" vertical="center"/>
    </xf>
    <xf numFmtId="165" fontId="9" fillId="6" borderId="57" xfId="1" applyNumberFormat="1" applyFont="1" applyFill="1" applyBorder="1" applyAlignment="1">
      <alignment horizontal="right" vertical="center"/>
    </xf>
    <xf numFmtId="165" fontId="9" fillId="6" borderId="58" xfId="1" applyNumberFormat="1" applyFont="1" applyFill="1" applyBorder="1" applyAlignment="1">
      <alignment horizontal="right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09FD3-09DE-7E4E-B501-01874137A881}">
  <dimension ref="A1:Q102"/>
  <sheetViews>
    <sheetView tabSelected="1" topLeftCell="A95" workbookViewId="0">
      <selection activeCell="I99" sqref="I99:N100"/>
    </sheetView>
  </sheetViews>
  <sheetFormatPr baseColWidth="10" defaultRowHeight="18.75" x14ac:dyDescent="0.3"/>
  <cols>
    <col min="1" max="1" width="13.69921875" customWidth="1"/>
    <col min="2" max="2" width="38.09765625" customWidth="1"/>
    <col min="3" max="3" width="12.5" customWidth="1"/>
    <col min="4" max="4" width="8.59765625" customWidth="1"/>
    <col min="5" max="5" width="16.69921875" customWidth="1"/>
    <col min="6" max="6" width="11.59765625" bestFit="1" customWidth="1"/>
    <col min="8" max="8" width="17.09765625" bestFit="1" customWidth="1"/>
    <col min="9" max="9" width="21.59765625" customWidth="1"/>
    <col min="10" max="10" width="48.69921875" customWidth="1"/>
    <col min="11" max="11" width="11" bestFit="1" customWidth="1"/>
    <col min="12" max="12" width="22.69921875" customWidth="1"/>
    <col min="13" max="13" width="25.09765625" customWidth="1"/>
    <col min="14" max="14" width="13.3984375" customWidth="1"/>
    <col min="15" max="15" width="11" bestFit="1" customWidth="1"/>
    <col min="16" max="16" width="13.5" customWidth="1"/>
  </cols>
  <sheetData>
    <row r="1" spans="1:17" x14ac:dyDescent="0.3">
      <c r="A1" s="465" t="s">
        <v>190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7"/>
    </row>
    <row r="2" spans="1:17" ht="19.5" thickBot="1" x14ac:dyDescent="0.35">
      <c r="A2" s="468"/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70"/>
    </row>
    <row r="3" spans="1:17" x14ac:dyDescent="0.3">
      <c r="A3" s="462" t="s">
        <v>0</v>
      </c>
      <c r="B3" s="463"/>
      <c r="C3" s="463"/>
      <c r="D3" s="463"/>
      <c r="E3" s="463"/>
      <c r="F3" s="463"/>
      <c r="G3" s="463"/>
      <c r="H3" s="464"/>
      <c r="I3" s="242" t="s">
        <v>1</v>
      </c>
      <c r="J3" s="243"/>
      <c r="K3" s="243"/>
      <c r="L3" s="243"/>
      <c r="M3" s="243"/>
      <c r="N3" s="243"/>
      <c r="O3" s="243"/>
      <c r="P3" s="244"/>
    </row>
    <row r="4" spans="1:17" x14ac:dyDescent="0.3">
      <c r="A4" s="265" t="s">
        <v>39</v>
      </c>
      <c r="B4" s="241" t="s">
        <v>121</v>
      </c>
      <c r="C4" s="231" t="s">
        <v>4</v>
      </c>
      <c r="D4" s="231"/>
      <c r="E4" s="241" t="s">
        <v>5</v>
      </c>
      <c r="F4" s="232" t="s">
        <v>40</v>
      </c>
      <c r="G4" s="233"/>
      <c r="H4" s="233"/>
      <c r="I4" s="236" t="s">
        <v>39</v>
      </c>
      <c r="J4" s="238" t="s">
        <v>121</v>
      </c>
      <c r="K4" s="227" t="s">
        <v>4</v>
      </c>
      <c r="L4" s="229"/>
      <c r="M4" s="236" t="s">
        <v>5</v>
      </c>
      <c r="N4" s="206" t="s">
        <v>135</v>
      </c>
      <c r="O4" s="207"/>
      <c r="P4" s="208"/>
    </row>
    <row r="5" spans="1:17" x14ac:dyDescent="0.3">
      <c r="A5" s="311"/>
      <c r="B5" s="237"/>
      <c r="C5" s="231"/>
      <c r="D5" s="231"/>
      <c r="E5" s="237"/>
      <c r="F5" s="1" t="s">
        <v>111</v>
      </c>
      <c r="G5" s="1" t="s">
        <v>112</v>
      </c>
      <c r="H5" s="21" t="s">
        <v>23</v>
      </c>
      <c r="I5" s="237"/>
      <c r="J5" s="239"/>
      <c r="K5" s="232"/>
      <c r="L5" s="234"/>
      <c r="M5" s="237"/>
      <c r="N5" s="209" t="s">
        <v>23</v>
      </c>
      <c r="O5" s="210"/>
      <c r="P5" s="211"/>
    </row>
    <row r="6" spans="1:17" x14ac:dyDescent="0.3">
      <c r="A6" s="216" t="s">
        <v>142</v>
      </c>
      <c r="B6" s="3" t="s">
        <v>113</v>
      </c>
      <c r="C6" s="181">
        <v>46179</v>
      </c>
      <c r="D6" s="191"/>
      <c r="E6" s="185" t="s">
        <v>149</v>
      </c>
      <c r="F6" s="4">
        <v>3</v>
      </c>
      <c r="G6" s="3">
        <v>70</v>
      </c>
      <c r="H6" s="5">
        <f>PRODUCT(F6,G6)</f>
        <v>210</v>
      </c>
      <c r="I6" s="218" t="s">
        <v>136</v>
      </c>
      <c r="J6" s="136" t="s">
        <v>122</v>
      </c>
      <c r="K6" s="454">
        <v>46179</v>
      </c>
      <c r="L6" s="455"/>
      <c r="M6" s="459" t="s">
        <v>149</v>
      </c>
      <c r="N6" s="12"/>
      <c r="O6" s="22">
        <v>70</v>
      </c>
      <c r="P6" s="2"/>
    </row>
    <row r="7" spans="1:17" x14ac:dyDescent="0.3">
      <c r="A7" s="217"/>
      <c r="B7" s="6" t="s">
        <v>114</v>
      </c>
      <c r="C7" s="219"/>
      <c r="D7" s="203"/>
      <c r="E7" s="205"/>
      <c r="F7" s="7">
        <v>5</v>
      </c>
      <c r="G7" s="3">
        <v>240</v>
      </c>
      <c r="H7" s="5">
        <f>PRODUCT(F7,G7)</f>
        <v>1200</v>
      </c>
      <c r="I7" s="218"/>
      <c r="J7" s="136" t="s">
        <v>123</v>
      </c>
      <c r="K7" s="235"/>
      <c r="L7" s="456"/>
      <c r="M7" s="460"/>
      <c r="N7" s="12"/>
      <c r="O7" s="5">
        <v>30</v>
      </c>
      <c r="P7" s="2"/>
    </row>
    <row r="8" spans="1:17" x14ac:dyDescent="0.3">
      <c r="A8" s="217"/>
      <c r="B8" s="3" t="s">
        <v>115</v>
      </c>
      <c r="C8" s="219"/>
      <c r="D8" s="203"/>
      <c r="E8" s="205"/>
      <c r="F8" s="4">
        <v>10</v>
      </c>
      <c r="G8" s="3">
        <v>50</v>
      </c>
      <c r="H8" s="5">
        <f>PRODUCT(F8,G8)</f>
        <v>500</v>
      </c>
      <c r="I8" s="218"/>
      <c r="J8" s="136" t="s">
        <v>124</v>
      </c>
      <c r="K8" s="235"/>
      <c r="L8" s="456"/>
      <c r="M8" s="460"/>
      <c r="N8" s="12"/>
      <c r="O8" s="5">
        <v>780</v>
      </c>
      <c r="P8" s="2"/>
    </row>
    <row r="9" spans="1:17" x14ac:dyDescent="0.3">
      <c r="A9" s="217"/>
      <c r="B9" s="3" t="s">
        <v>116</v>
      </c>
      <c r="C9" s="219"/>
      <c r="D9" s="203"/>
      <c r="E9" s="205"/>
      <c r="F9" s="4">
        <v>15</v>
      </c>
      <c r="G9" s="3">
        <v>30</v>
      </c>
      <c r="H9" s="5">
        <f>PRODUCT(F9,G9)</f>
        <v>450</v>
      </c>
      <c r="I9" s="218"/>
      <c r="J9" s="136" t="s">
        <v>125</v>
      </c>
      <c r="K9" s="235"/>
      <c r="L9" s="456"/>
      <c r="M9" s="460"/>
      <c r="N9" s="12"/>
      <c r="O9" s="5">
        <v>100</v>
      </c>
      <c r="P9" s="2"/>
    </row>
    <row r="10" spans="1:17" x14ac:dyDescent="0.3">
      <c r="A10" s="217"/>
      <c r="B10" s="3" t="s">
        <v>117</v>
      </c>
      <c r="C10" s="219"/>
      <c r="D10" s="203"/>
      <c r="E10" s="205"/>
      <c r="F10" s="4">
        <v>5</v>
      </c>
      <c r="G10" s="3">
        <v>50</v>
      </c>
      <c r="H10" s="8">
        <f>PRODUCT(F10,G10)</f>
        <v>250</v>
      </c>
      <c r="I10" s="218"/>
      <c r="J10" s="136" t="s">
        <v>126</v>
      </c>
      <c r="K10" s="235"/>
      <c r="L10" s="456"/>
      <c r="M10" s="460"/>
      <c r="N10" s="12"/>
      <c r="O10" s="5">
        <v>200</v>
      </c>
      <c r="P10" s="2"/>
    </row>
    <row r="11" spans="1:17" x14ac:dyDescent="0.3">
      <c r="A11" s="217"/>
      <c r="B11" s="3" t="s">
        <v>118</v>
      </c>
      <c r="C11" s="219"/>
      <c r="D11" s="203"/>
      <c r="E11" s="205"/>
      <c r="F11" s="7">
        <v>0</v>
      </c>
      <c r="G11" s="3">
        <v>0</v>
      </c>
      <c r="H11" s="8">
        <v>0</v>
      </c>
      <c r="I11" s="218"/>
      <c r="J11" s="136" t="s">
        <v>127</v>
      </c>
      <c r="K11" s="235"/>
      <c r="L11" s="456"/>
      <c r="M11" s="460"/>
      <c r="N11" s="12"/>
      <c r="O11" s="5">
        <v>440</v>
      </c>
      <c r="P11" s="2"/>
    </row>
    <row r="12" spans="1:17" x14ac:dyDescent="0.3">
      <c r="A12" s="217"/>
      <c r="B12" s="3" t="s">
        <v>119</v>
      </c>
      <c r="C12" s="219"/>
      <c r="D12" s="203"/>
      <c r="E12" s="205"/>
      <c r="F12" s="4">
        <v>5</v>
      </c>
      <c r="G12" s="3">
        <v>70</v>
      </c>
      <c r="H12" s="8">
        <f>PRODUCT(F12,G12)</f>
        <v>350</v>
      </c>
      <c r="I12" s="218"/>
      <c r="J12" s="136" t="s">
        <v>128</v>
      </c>
      <c r="K12" s="235"/>
      <c r="L12" s="456"/>
      <c r="M12" s="460"/>
      <c r="N12" s="12"/>
      <c r="O12" s="5">
        <v>150</v>
      </c>
      <c r="P12" s="2"/>
    </row>
    <row r="13" spans="1:17" x14ac:dyDescent="0.3">
      <c r="A13" s="217"/>
      <c r="B13" s="3" t="s">
        <v>120</v>
      </c>
      <c r="C13" s="220"/>
      <c r="D13" s="193"/>
      <c r="E13" s="186"/>
      <c r="F13" s="4">
        <v>1</v>
      </c>
      <c r="G13" s="3">
        <v>50</v>
      </c>
      <c r="H13" s="8">
        <f>PRODUCT(F13,G13)</f>
        <v>50</v>
      </c>
      <c r="I13" s="218"/>
      <c r="J13" s="136" t="s">
        <v>129</v>
      </c>
      <c r="K13" s="235"/>
      <c r="L13" s="456"/>
      <c r="M13" s="460"/>
      <c r="N13" s="12"/>
      <c r="O13" s="5">
        <v>180</v>
      </c>
      <c r="P13" s="2"/>
    </row>
    <row r="14" spans="1:17" x14ac:dyDescent="0.3">
      <c r="A14" s="11" t="s">
        <v>136</v>
      </c>
      <c r="B14" s="13" t="s">
        <v>138</v>
      </c>
      <c r="C14" s="221"/>
      <c r="D14" s="222"/>
      <c r="E14" s="10"/>
      <c r="F14" s="15">
        <f>SUM(F6:F13)</f>
        <v>44</v>
      </c>
      <c r="G14" s="16">
        <f>SUM(G6:G13)</f>
        <v>560</v>
      </c>
      <c r="H14" s="15">
        <f>SUM(H6:H13)</f>
        <v>3010</v>
      </c>
      <c r="I14" s="218"/>
      <c r="J14" s="136" t="s">
        <v>130</v>
      </c>
      <c r="K14" s="235"/>
      <c r="L14" s="456"/>
      <c r="M14" s="460"/>
      <c r="N14" s="12"/>
      <c r="O14" s="5">
        <v>40</v>
      </c>
      <c r="P14" s="2"/>
    </row>
    <row r="15" spans="1:17" x14ac:dyDescent="0.3">
      <c r="A15" s="226"/>
      <c r="B15" s="223"/>
      <c r="C15" s="227"/>
      <c r="D15" s="228"/>
      <c r="E15" s="228"/>
      <c r="F15" s="228"/>
      <c r="G15" s="228"/>
      <c r="H15" s="229"/>
      <c r="I15" s="218"/>
      <c r="J15" s="136" t="s">
        <v>131</v>
      </c>
      <c r="K15" s="235"/>
      <c r="L15" s="456"/>
      <c r="M15" s="460"/>
      <c r="N15" s="12"/>
      <c r="O15" s="5">
        <v>420</v>
      </c>
      <c r="P15" s="2"/>
    </row>
    <row r="16" spans="1:17" x14ac:dyDescent="0.3">
      <c r="A16" s="226"/>
      <c r="B16" s="224"/>
      <c r="C16" s="230"/>
      <c r="D16" s="231"/>
      <c r="E16" s="231"/>
      <c r="F16" s="231"/>
      <c r="G16" s="231"/>
      <c r="H16" s="226"/>
      <c r="I16" s="218"/>
      <c r="J16" s="136" t="s">
        <v>132</v>
      </c>
      <c r="K16" s="235"/>
      <c r="L16" s="456"/>
      <c r="M16" s="460"/>
      <c r="N16" s="12"/>
      <c r="O16" s="5">
        <v>150</v>
      </c>
      <c r="P16" s="2"/>
    </row>
    <row r="17" spans="1:16" x14ac:dyDescent="0.3">
      <c r="A17" s="226"/>
      <c r="B17" s="224"/>
      <c r="C17" s="230"/>
      <c r="D17" s="231"/>
      <c r="E17" s="231"/>
      <c r="F17" s="231"/>
      <c r="G17" s="231"/>
      <c r="H17" s="226"/>
      <c r="I17" s="218"/>
      <c r="J17" s="136" t="s">
        <v>133</v>
      </c>
      <c r="K17" s="235"/>
      <c r="L17" s="456"/>
      <c r="M17" s="460"/>
      <c r="N17" s="12"/>
      <c r="O17" s="5">
        <v>150</v>
      </c>
      <c r="P17" s="2"/>
    </row>
    <row r="18" spans="1:16" x14ac:dyDescent="0.3">
      <c r="A18" s="226"/>
      <c r="B18" s="224"/>
      <c r="C18" s="230"/>
      <c r="D18" s="231"/>
      <c r="E18" s="231"/>
      <c r="F18" s="231"/>
      <c r="G18" s="231"/>
      <c r="H18" s="226"/>
      <c r="I18" s="218"/>
      <c r="J18" s="136" t="s">
        <v>134</v>
      </c>
      <c r="K18" s="457"/>
      <c r="L18" s="458"/>
      <c r="M18" s="461"/>
      <c r="N18" s="12"/>
      <c r="O18" s="5">
        <v>300</v>
      </c>
      <c r="P18" s="2"/>
    </row>
    <row r="19" spans="1:16" x14ac:dyDescent="0.3">
      <c r="A19" s="226"/>
      <c r="B19" s="225"/>
      <c r="C19" s="232"/>
      <c r="D19" s="233"/>
      <c r="E19" s="233"/>
      <c r="F19" s="233"/>
      <c r="G19" s="233"/>
      <c r="H19" s="234"/>
      <c r="I19" s="453" t="s">
        <v>140</v>
      </c>
      <c r="J19" s="450" t="s">
        <v>137</v>
      </c>
      <c r="K19" s="451"/>
      <c r="L19" s="451"/>
      <c r="M19" s="451"/>
      <c r="N19" s="452"/>
      <c r="O19" s="14">
        <f>SUM(O6:O18)</f>
        <v>3010</v>
      </c>
      <c r="P19" s="23"/>
    </row>
    <row r="20" spans="1:16" ht="18.75" customHeight="1" x14ac:dyDescent="0.3">
      <c r="A20" s="309" t="s">
        <v>110</v>
      </c>
      <c r="B20" s="20" t="s">
        <v>189</v>
      </c>
      <c r="C20" s="18" t="s">
        <v>144</v>
      </c>
      <c r="D20" s="19" t="s">
        <v>145</v>
      </c>
      <c r="E20" s="17" t="s">
        <v>98</v>
      </c>
      <c r="F20" s="430" t="s">
        <v>146</v>
      </c>
      <c r="G20" s="17" t="s">
        <v>100</v>
      </c>
      <c r="H20" s="101" t="s">
        <v>99</v>
      </c>
      <c r="I20" s="446"/>
      <c r="J20" s="447" t="s">
        <v>139</v>
      </c>
      <c r="K20" s="448"/>
      <c r="L20" s="448"/>
      <c r="M20" s="448"/>
      <c r="N20" s="449"/>
      <c r="O20" s="212">
        <v>2000</v>
      </c>
      <c r="P20" s="24"/>
    </row>
    <row r="21" spans="1:16" x14ac:dyDescent="0.3">
      <c r="A21" s="310"/>
      <c r="B21" s="434">
        <v>300</v>
      </c>
      <c r="C21" s="435" t="s">
        <v>143</v>
      </c>
      <c r="D21" s="436">
        <v>50</v>
      </c>
      <c r="E21" s="437">
        <v>50</v>
      </c>
      <c r="F21" s="438">
        <v>400</v>
      </c>
      <c r="G21" s="439">
        <v>5</v>
      </c>
      <c r="H21" s="432">
        <f>PRODUCT(F21:G21)</f>
        <v>2000</v>
      </c>
      <c r="I21" s="446"/>
      <c r="J21" s="450"/>
      <c r="K21" s="451"/>
      <c r="L21" s="451"/>
      <c r="M21" s="451"/>
      <c r="N21" s="452"/>
      <c r="O21" s="213"/>
      <c r="P21" s="24"/>
    </row>
    <row r="22" spans="1:16" x14ac:dyDescent="0.3">
      <c r="A22" s="215" t="s">
        <v>140</v>
      </c>
      <c r="B22" s="440" t="s">
        <v>147</v>
      </c>
      <c r="C22" s="441"/>
      <c r="D22" s="441"/>
      <c r="E22" s="441"/>
      <c r="F22" s="441"/>
      <c r="G22" s="442"/>
      <c r="H22" s="432">
        <v>1000</v>
      </c>
      <c r="I22" s="446"/>
      <c r="J22" s="447" t="s">
        <v>147</v>
      </c>
      <c r="K22" s="448"/>
      <c r="L22" s="448"/>
      <c r="M22" s="448"/>
      <c r="N22" s="449"/>
      <c r="O22" s="27">
        <v>1000</v>
      </c>
      <c r="P22" s="25"/>
    </row>
    <row r="23" spans="1:16" x14ac:dyDescent="0.3">
      <c r="A23" s="214"/>
      <c r="B23" s="443" t="s">
        <v>148</v>
      </c>
      <c r="C23" s="444"/>
      <c r="D23" s="444"/>
      <c r="E23" s="444"/>
      <c r="F23" s="444"/>
      <c r="G23" s="445"/>
      <c r="H23" s="433">
        <f>SUM(H21:H22)</f>
        <v>3000</v>
      </c>
      <c r="I23" s="446"/>
      <c r="J23" s="194" t="s">
        <v>150</v>
      </c>
      <c r="K23" s="195"/>
      <c r="L23" s="195"/>
      <c r="M23" s="195"/>
      <c r="N23" s="196"/>
      <c r="O23" s="28">
        <f>SUM(O20:O22)</f>
        <v>3000</v>
      </c>
      <c r="P23" s="26"/>
    </row>
    <row r="24" spans="1:16" ht="19.5" thickBot="1" x14ac:dyDescent="0.35">
      <c r="A24" s="431"/>
      <c r="B24" s="471" t="s">
        <v>141</v>
      </c>
      <c r="C24" s="471"/>
      <c r="D24" s="471"/>
      <c r="E24" s="471"/>
      <c r="F24" s="471"/>
      <c r="G24" s="472"/>
      <c r="H24" s="473">
        <f>SUM(H14,H23)</f>
        <v>6010</v>
      </c>
      <c r="I24" s="446"/>
      <c r="J24" s="474" t="s">
        <v>141</v>
      </c>
      <c r="K24" s="475"/>
      <c r="L24" s="475"/>
      <c r="M24" s="475"/>
      <c r="N24" s="476"/>
      <c r="O24" s="477">
        <f>SUM(O19,O23)</f>
        <v>6010</v>
      </c>
      <c r="P24" s="478"/>
    </row>
    <row r="25" spans="1:16" x14ac:dyDescent="0.3">
      <c r="A25" s="328" t="s">
        <v>151</v>
      </c>
      <c r="B25" s="329"/>
      <c r="C25" s="329"/>
      <c r="D25" s="329"/>
      <c r="E25" s="329"/>
      <c r="F25" s="329"/>
      <c r="G25" s="329"/>
      <c r="H25" s="329"/>
      <c r="I25" s="329"/>
      <c r="J25" s="329"/>
      <c r="K25" s="329"/>
      <c r="L25" s="329"/>
      <c r="M25" s="329"/>
      <c r="N25" s="329"/>
      <c r="O25" s="329"/>
      <c r="P25" s="479"/>
    </row>
    <row r="26" spans="1:16" ht="19.5" thickBot="1" x14ac:dyDescent="0.35">
      <c r="A26" s="330"/>
      <c r="B26" s="331"/>
      <c r="C26" s="331"/>
      <c r="D26" s="331"/>
      <c r="E26" s="331"/>
      <c r="F26" s="331"/>
      <c r="G26" s="331"/>
      <c r="H26" s="331"/>
      <c r="I26" s="331"/>
      <c r="J26" s="331"/>
      <c r="K26" s="331"/>
      <c r="L26" s="331"/>
      <c r="M26" s="331"/>
      <c r="N26" s="331"/>
      <c r="O26" s="331"/>
      <c r="P26" s="332"/>
    </row>
    <row r="27" spans="1:16" x14ac:dyDescent="0.3">
      <c r="A27" s="333" t="s">
        <v>0</v>
      </c>
      <c r="B27" s="334"/>
      <c r="C27" s="334"/>
      <c r="D27" s="334"/>
      <c r="E27" s="334"/>
      <c r="F27" s="334"/>
      <c r="G27" s="334"/>
      <c r="H27" s="335"/>
      <c r="I27" s="333" t="s">
        <v>1</v>
      </c>
      <c r="J27" s="334"/>
      <c r="K27" s="334"/>
      <c r="L27" s="334"/>
      <c r="M27" s="334"/>
      <c r="N27" s="334"/>
      <c r="O27" s="334"/>
      <c r="P27" s="335"/>
    </row>
    <row r="28" spans="1:16" x14ac:dyDescent="0.3">
      <c r="A28" s="295" t="s">
        <v>39</v>
      </c>
      <c r="B28" s="297" t="s">
        <v>3</v>
      </c>
      <c r="C28" s="292" t="s">
        <v>4</v>
      </c>
      <c r="D28" s="292"/>
      <c r="E28" s="297" t="s">
        <v>5</v>
      </c>
      <c r="F28" s="293" t="s">
        <v>40</v>
      </c>
      <c r="G28" s="293"/>
      <c r="H28" s="299"/>
      <c r="I28" s="32" t="s">
        <v>2</v>
      </c>
      <c r="J28" s="33" t="s">
        <v>3</v>
      </c>
      <c r="K28" s="34" t="s">
        <v>4</v>
      </c>
      <c r="L28" s="34" t="s">
        <v>5</v>
      </c>
      <c r="M28" s="34" t="s">
        <v>13</v>
      </c>
      <c r="N28" s="34" t="s">
        <v>14</v>
      </c>
      <c r="O28" s="9" t="s">
        <v>15</v>
      </c>
      <c r="P28" s="35" t="s">
        <v>91</v>
      </c>
    </row>
    <row r="29" spans="1:16" x14ac:dyDescent="0.3">
      <c r="A29" s="296"/>
      <c r="B29" s="298"/>
      <c r="C29" s="293"/>
      <c r="D29" s="293"/>
      <c r="E29" s="298"/>
      <c r="F29" s="29" t="s">
        <v>41</v>
      </c>
      <c r="G29" s="30" t="s">
        <v>42</v>
      </c>
      <c r="H29" s="31" t="s">
        <v>43</v>
      </c>
      <c r="I29" s="191" t="s">
        <v>6</v>
      </c>
      <c r="J29" s="36" t="s">
        <v>7</v>
      </c>
      <c r="K29" s="37">
        <v>46360</v>
      </c>
      <c r="L29" s="3" t="s">
        <v>8</v>
      </c>
      <c r="M29" s="91" t="s">
        <v>27</v>
      </c>
      <c r="N29" s="91" t="s">
        <v>28</v>
      </c>
      <c r="O29" s="46" t="s">
        <v>29</v>
      </c>
      <c r="P29" s="127">
        <v>650</v>
      </c>
    </row>
    <row r="30" spans="1:16" ht="20.100000000000001" customHeight="1" x14ac:dyDescent="0.3">
      <c r="A30" s="300" t="s">
        <v>6</v>
      </c>
      <c r="B30" s="95" t="s">
        <v>47</v>
      </c>
      <c r="C30" s="409">
        <v>46360</v>
      </c>
      <c r="D30" s="410"/>
      <c r="E30" s="94" t="s">
        <v>44</v>
      </c>
      <c r="F30" s="302">
        <v>60</v>
      </c>
      <c r="G30" s="304">
        <v>50</v>
      </c>
      <c r="H30" s="306">
        <v>3000</v>
      </c>
      <c r="I30" s="203"/>
      <c r="J30" s="185" t="s">
        <v>9</v>
      </c>
      <c r="K30" s="40">
        <v>46361</v>
      </c>
      <c r="L30" s="41" t="s">
        <v>10</v>
      </c>
      <c r="M30" s="179" t="s">
        <v>30</v>
      </c>
      <c r="N30" s="185" t="s">
        <v>28</v>
      </c>
      <c r="O30" s="294" t="s">
        <v>29</v>
      </c>
      <c r="P30" s="289">
        <v>2600</v>
      </c>
    </row>
    <row r="31" spans="1:16" x14ac:dyDescent="0.3">
      <c r="A31" s="301"/>
      <c r="B31" s="96" t="s">
        <v>48</v>
      </c>
      <c r="C31" s="407">
        <v>46361</v>
      </c>
      <c r="D31" s="408"/>
      <c r="E31" s="98" t="s">
        <v>45</v>
      </c>
      <c r="F31" s="303"/>
      <c r="G31" s="305"/>
      <c r="H31" s="307"/>
      <c r="I31" s="203"/>
      <c r="J31" s="205"/>
      <c r="K31" s="42">
        <v>46361</v>
      </c>
      <c r="L31" s="43" t="s">
        <v>11</v>
      </c>
      <c r="M31" s="180"/>
      <c r="N31" s="186"/>
      <c r="O31" s="220"/>
      <c r="P31" s="290"/>
    </row>
    <row r="32" spans="1:16" x14ac:dyDescent="0.3">
      <c r="A32" s="301" t="s">
        <v>16</v>
      </c>
      <c r="B32" s="205" t="s">
        <v>46</v>
      </c>
      <c r="C32" s="407"/>
      <c r="D32" s="408"/>
      <c r="E32" s="205" t="s">
        <v>12</v>
      </c>
      <c r="F32" s="414">
        <v>10</v>
      </c>
      <c r="G32" s="99">
        <v>200</v>
      </c>
      <c r="H32" s="44">
        <v>2000</v>
      </c>
      <c r="I32" s="193"/>
      <c r="J32" s="186"/>
      <c r="K32" s="45">
        <v>46361</v>
      </c>
      <c r="L32" s="34" t="s">
        <v>12</v>
      </c>
      <c r="M32" s="3"/>
      <c r="N32" s="38" t="s">
        <v>31</v>
      </c>
      <c r="O32" s="91" t="s">
        <v>16</v>
      </c>
      <c r="P32" s="291"/>
    </row>
    <row r="33" spans="1:16" x14ac:dyDescent="0.3">
      <c r="A33" s="178"/>
      <c r="B33" s="186"/>
      <c r="C33" s="183"/>
      <c r="D33" s="184"/>
      <c r="E33" s="186"/>
      <c r="F33" s="126">
        <v>8</v>
      </c>
      <c r="G33" s="99">
        <v>80</v>
      </c>
      <c r="H33" s="44">
        <f>PRODUCT(F33,G33)</f>
        <v>640</v>
      </c>
      <c r="I33" s="191" t="s">
        <v>153</v>
      </c>
      <c r="J33" s="46" t="s">
        <v>21</v>
      </c>
      <c r="K33" s="197" t="s">
        <v>22</v>
      </c>
      <c r="L33" s="198"/>
      <c r="M33" s="199"/>
      <c r="N33" s="46" t="s">
        <v>23</v>
      </c>
      <c r="O33" s="46" t="s">
        <v>26</v>
      </c>
      <c r="P33" s="47" t="s">
        <v>24</v>
      </c>
    </row>
    <row r="34" spans="1:16" x14ac:dyDescent="0.3">
      <c r="A34" s="48" t="s">
        <v>49</v>
      </c>
      <c r="B34" s="46" t="s">
        <v>52</v>
      </c>
      <c r="C34" s="405" t="s">
        <v>90</v>
      </c>
      <c r="D34" s="406"/>
      <c r="E34" s="46" t="s">
        <v>51</v>
      </c>
      <c r="F34" s="135">
        <v>10</v>
      </c>
      <c r="G34" s="136">
        <v>100</v>
      </c>
      <c r="H34" s="39">
        <f>PRODUCT(F34,G34)</f>
        <v>1000</v>
      </c>
      <c r="I34" s="203"/>
      <c r="J34" s="185"/>
      <c r="K34" s="200" t="s">
        <v>19</v>
      </c>
      <c r="L34" s="200"/>
      <c r="M34" s="201"/>
      <c r="N34" s="124">
        <v>500</v>
      </c>
      <c r="O34" s="95">
        <v>1</v>
      </c>
      <c r="P34" s="128">
        <v>500</v>
      </c>
    </row>
    <row r="35" spans="1:16" ht="19.5" thickBot="1" x14ac:dyDescent="0.35">
      <c r="A35" s="41"/>
      <c r="B35" s="9"/>
      <c r="C35" s="9"/>
      <c r="D35" s="9"/>
      <c r="E35" s="9"/>
      <c r="F35" s="9"/>
      <c r="G35" s="415"/>
      <c r="H35" s="185"/>
      <c r="I35" s="203"/>
      <c r="J35" s="205"/>
      <c r="K35" s="202" t="s">
        <v>20</v>
      </c>
      <c r="L35" s="202"/>
      <c r="M35" s="203"/>
      <c r="N35" s="125">
        <v>300</v>
      </c>
      <c r="O35" s="96">
        <v>1</v>
      </c>
      <c r="P35" s="44">
        <v>300</v>
      </c>
    </row>
    <row r="36" spans="1:16" x14ac:dyDescent="0.3">
      <c r="A36" s="43"/>
      <c r="B36" s="325" t="s">
        <v>58</v>
      </c>
      <c r="C36" s="396" t="s">
        <v>54</v>
      </c>
      <c r="D36" s="397"/>
      <c r="E36" s="411" t="s">
        <v>50</v>
      </c>
      <c r="F36" s="51">
        <v>60</v>
      </c>
      <c r="G36" s="416"/>
      <c r="H36" s="205"/>
      <c r="I36" s="193"/>
      <c r="J36" s="186"/>
      <c r="K36" s="204" t="s">
        <v>17</v>
      </c>
      <c r="L36" s="204"/>
      <c r="M36" s="193"/>
      <c r="N36" s="126">
        <v>100</v>
      </c>
      <c r="O36" s="97">
        <v>2</v>
      </c>
      <c r="P36" s="129">
        <v>200</v>
      </c>
    </row>
    <row r="37" spans="1:16" x14ac:dyDescent="0.3">
      <c r="A37" s="43"/>
      <c r="B37" s="326"/>
      <c r="C37" s="398" t="s">
        <v>57</v>
      </c>
      <c r="D37" s="399"/>
      <c r="E37" s="412" t="s">
        <v>51</v>
      </c>
      <c r="F37" s="52">
        <v>10</v>
      </c>
      <c r="G37" s="416"/>
      <c r="H37" s="205"/>
      <c r="I37" s="46" t="s">
        <v>6</v>
      </c>
      <c r="J37" s="90" t="s">
        <v>38</v>
      </c>
      <c r="K37" s="136" t="s">
        <v>32</v>
      </c>
      <c r="L37" s="136" t="s">
        <v>33</v>
      </c>
      <c r="M37" s="133" t="s">
        <v>34</v>
      </c>
      <c r="N37" s="46" t="s">
        <v>18</v>
      </c>
      <c r="O37" s="136" t="s">
        <v>26</v>
      </c>
      <c r="P37" s="137" t="s">
        <v>24</v>
      </c>
    </row>
    <row r="38" spans="1:16" x14ac:dyDescent="0.3">
      <c r="A38" s="43"/>
      <c r="B38" s="326"/>
      <c r="C38" s="400" t="s">
        <v>55</v>
      </c>
      <c r="D38" s="401"/>
      <c r="E38" s="413" t="s">
        <v>56</v>
      </c>
      <c r="F38" s="53">
        <v>77</v>
      </c>
      <c r="G38" s="416"/>
      <c r="H38" s="205"/>
      <c r="I38" s="312" t="s">
        <v>7</v>
      </c>
      <c r="J38" s="191"/>
      <c r="K38" s="54"/>
      <c r="L38" s="55"/>
      <c r="M38" s="94" t="s">
        <v>36</v>
      </c>
      <c r="N38" s="49">
        <v>2</v>
      </c>
      <c r="O38" s="56">
        <v>90</v>
      </c>
      <c r="P38" s="130">
        <v>180</v>
      </c>
    </row>
    <row r="39" spans="1:16" ht="19.5" thickBot="1" x14ac:dyDescent="0.35">
      <c r="A39" s="43"/>
      <c r="B39" s="327"/>
      <c r="C39" s="403" t="s">
        <v>53</v>
      </c>
      <c r="D39" s="404"/>
      <c r="E39" s="402"/>
      <c r="F39" s="57">
        <f>SUM(F36:F38)</f>
        <v>147</v>
      </c>
      <c r="G39" s="417"/>
      <c r="H39" s="126">
        <f>SUM(H30:H38)</f>
        <v>6640</v>
      </c>
      <c r="I39" s="202" t="s">
        <v>9</v>
      </c>
      <c r="J39" s="203"/>
      <c r="K39" s="102" t="s">
        <v>35</v>
      </c>
      <c r="L39" s="92" t="s">
        <v>36</v>
      </c>
      <c r="M39" s="93" t="s">
        <v>36</v>
      </c>
      <c r="N39" s="50">
        <v>6</v>
      </c>
      <c r="O39" s="56">
        <v>90</v>
      </c>
      <c r="P39" s="130">
        <v>540</v>
      </c>
    </row>
    <row r="40" spans="1:16" x14ac:dyDescent="0.3">
      <c r="A40" s="43"/>
      <c r="B40" s="9"/>
      <c r="C40" s="9"/>
      <c r="D40" s="9"/>
      <c r="E40" s="9"/>
      <c r="F40" s="9"/>
      <c r="G40" s="9"/>
      <c r="H40" s="9"/>
      <c r="I40" s="202"/>
      <c r="J40" s="203"/>
      <c r="K40" s="202" t="s">
        <v>37</v>
      </c>
      <c r="L40" s="202"/>
      <c r="M40" s="202"/>
      <c r="N40" s="8">
        <v>10</v>
      </c>
      <c r="O40" s="58">
        <v>160</v>
      </c>
      <c r="P40" s="131">
        <f>PRODUCT(N40:O40)</f>
        <v>1600</v>
      </c>
    </row>
    <row r="41" spans="1:16" x14ac:dyDescent="0.3">
      <c r="B41" s="9"/>
      <c r="C41" s="9"/>
      <c r="D41" s="9"/>
      <c r="E41" s="9"/>
      <c r="F41" s="9"/>
      <c r="G41" s="9"/>
      <c r="H41" s="9"/>
      <c r="I41" s="202" t="s">
        <v>101</v>
      </c>
      <c r="J41" s="203"/>
      <c r="K41" s="133" t="s">
        <v>35</v>
      </c>
      <c r="L41" s="89" t="s">
        <v>36</v>
      </c>
      <c r="M41" s="134"/>
      <c r="N41" s="135">
        <v>4</v>
      </c>
      <c r="O41" s="88">
        <v>60</v>
      </c>
      <c r="P41" s="132">
        <f>PRODUCT(N41:O41)</f>
        <v>240</v>
      </c>
    </row>
    <row r="42" spans="1:16" x14ac:dyDescent="0.3">
      <c r="A42" s="313" t="s">
        <v>97</v>
      </c>
      <c r="B42" s="59" t="s">
        <v>189</v>
      </c>
      <c r="C42" s="60" t="s">
        <v>144</v>
      </c>
      <c r="D42" s="61" t="s">
        <v>188</v>
      </c>
      <c r="E42" s="61" t="s">
        <v>98</v>
      </c>
      <c r="F42" s="419" t="s">
        <v>146</v>
      </c>
      <c r="G42" s="423" t="s">
        <v>100</v>
      </c>
      <c r="H42" s="423" t="s">
        <v>99</v>
      </c>
      <c r="I42" s="424" t="s">
        <v>102</v>
      </c>
      <c r="J42" s="285"/>
      <c r="K42" s="138">
        <v>46362</v>
      </c>
      <c r="L42" s="139" t="s">
        <v>104</v>
      </c>
      <c r="M42" s="286" t="s">
        <v>105</v>
      </c>
      <c r="N42" s="286"/>
      <c r="O42" s="286"/>
      <c r="P42" s="429">
        <v>2100</v>
      </c>
    </row>
    <row r="43" spans="1:16" x14ac:dyDescent="0.3">
      <c r="A43" s="314"/>
      <c r="B43" s="422">
        <v>250</v>
      </c>
      <c r="C43" s="425" t="s">
        <v>143</v>
      </c>
      <c r="D43" s="418">
        <v>50</v>
      </c>
      <c r="E43" s="426">
        <v>40</v>
      </c>
      <c r="F43" s="427">
        <f>SUM(B43:D43,E43)</f>
        <v>340</v>
      </c>
      <c r="G43" s="420">
        <v>10</v>
      </c>
      <c r="H43" s="428">
        <f>PRODUCT(F43:G43)</f>
        <v>3400</v>
      </c>
      <c r="I43" s="287" t="s">
        <v>103</v>
      </c>
      <c r="J43" s="288"/>
      <c r="K43" s="288"/>
      <c r="L43" s="288"/>
      <c r="M43" s="288"/>
      <c r="N43" s="288"/>
      <c r="O43" s="288"/>
      <c r="P43" s="429">
        <v>1130</v>
      </c>
    </row>
    <row r="44" spans="1:16" ht="19.5" thickBot="1" x14ac:dyDescent="0.35">
      <c r="A44" s="480" t="s">
        <v>152</v>
      </c>
      <c r="B44" s="481" t="s">
        <v>109</v>
      </c>
      <c r="C44" s="369"/>
      <c r="D44" s="369"/>
      <c r="E44" s="369"/>
      <c r="F44" s="369"/>
      <c r="G44" s="482"/>
      <c r="H44" s="483">
        <f>SUM(H30:H34,H43)</f>
        <v>10040</v>
      </c>
      <c r="I44" s="480" t="s">
        <v>152</v>
      </c>
      <c r="J44" s="481" t="s">
        <v>109</v>
      </c>
      <c r="K44" s="369"/>
      <c r="L44" s="369"/>
      <c r="M44" s="369"/>
      <c r="N44" s="369"/>
      <c r="O44" s="484"/>
      <c r="P44" s="485">
        <f>SUM(P29:P43)</f>
        <v>10040</v>
      </c>
    </row>
    <row r="45" spans="1:16" ht="18.95" customHeight="1" x14ac:dyDescent="0.3">
      <c r="A45" s="315" t="s">
        <v>187</v>
      </c>
      <c r="B45" s="316"/>
      <c r="C45" s="316"/>
      <c r="D45" s="316"/>
      <c r="E45" s="316"/>
      <c r="F45" s="316"/>
      <c r="G45" s="316"/>
      <c r="H45" s="316"/>
      <c r="I45" s="316"/>
      <c r="J45" s="316"/>
      <c r="K45" s="316"/>
      <c r="L45" s="316"/>
      <c r="M45" s="316"/>
      <c r="N45" s="316"/>
      <c r="O45" s="316"/>
      <c r="P45" s="317"/>
    </row>
    <row r="46" spans="1:16" ht="20.100000000000001" customHeight="1" x14ac:dyDescent="0.3">
      <c r="A46" s="318"/>
      <c r="B46" s="421"/>
      <c r="C46" s="421"/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319"/>
    </row>
    <row r="47" spans="1:16" ht="19.5" customHeight="1" thickBot="1" x14ac:dyDescent="0.35">
      <c r="A47" s="490"/>
      <c r="B47" s="491"/>
      <c r="C47" s="491"/>
      <c r="D47" s="491"/>
      <c r="E47" s="491"/>
      <c r="F47" s="491"/>
      <c r="G47" s="491"/>
      <c r="H47" s="491"/>
      <c r="I47" s="491"/>
      <c r="J47" s="491"/>
      <c r="K47" s="491"/>
      <c r="L47" s="491"/>
      <c r="M47" s="491"/>
      <c r="N47" s="491"/>
      <c r="O47" s="491"/>
      <c r="P47" s="492"/>
    </row>
    <row r="48" spans="1:16" ht="23.25" x14ac:dyDescent="0.3">
      <c r="A48" s="486" t="s">
        <v>0</v>
      </c>
      <c r="B48" s="487"/>
      <c r="C48" s="487"/>
      <c r="D48" s="487"/>
      <c r="E48" s="487"/>
      <c r="F48" s="487"/>
      <c r="G48" s="487"/>
      <c r="H48" s="487"/>
      <c r="I48" s="488" t="s">
        <v>1</v>
      </c>
      <c r="J48" s="489"/>
      <c r="K48" s="489"/>
      <c r="L48" s="489"/>
      <c r="M48" s="489"/>
      <c r="N48" s="489"/>
      <c r="O48" s="489"/>
      <c r="P48" s="489"/>
    </row>
    <row r="49" spans="1:16" x14ac:dyDescent="0.3">
      <c r="A49" s="265" t="s">
        <v>39</v>
      </c>
      <c r="B49" s="241" t="s">
        <v>3</v>
      </c>
      <c r="C49" s="231" t="s">
        <v>4</v>
      </c>
      <c r="D49" s="231"/>
      <c r="E49" s="241" t="s">
        <v>5</v>
      </c>
      <c r="F49" s="240" t="s">
        <v>40</v>
      </c>
      <c r="G49" s="240"/>
      <c r="H49" s="266"/>
      <c r="I49" s="187" t="s">
        <v>39</v>
      </c>
      <c r="J49" s="188" t="s">
        <v>3</v>
      </c>
      <c r="K49" s="283" t="s">
        <v>93</v>
      </c>
      <c r="L49" s="188" t="s">
        <v>61</v>
      </c>
      <c r="M49" s="320" t="s">
        <v>62</v>
      </c>
      <c r="N49" s="280" t="s">
        <v>26</v>
      </c>
      <c r="O49" s="281" t="s">
        <v>63</v>
      </c>
      <c r="P49" s="282"/>
    </row>
    <row r="50" spans="1:16" x14ac:dyDescent="0.3">
      <c r="A50" s="265"/>
      <c r="B50" s="237"/>
      <c r="C50" s="231"/>
      <c r="D50" s="231"/>
      <c r="E50" s="237"/>
      <c r="F50" s="361" t="s">
        <v>41</v>
      </c>
      <c r="G50" s="362" t="s">
        <v>42</v>
      </c>
      <c r="H50" s="363" t="s">
        <v>43</v>
      </c>
      <c r="I50" s="187"/>
      <c r="J50" s="189"/>
      <c r="K50" s="284"/>
      <c r="L50" s="188"/>
      <c r="M50" s="320"/>
      <c r="N50" s="280"/>
      <c r="O50" s="281"/>
      <c r="P50" s="282"/>
    </row>
    <row r="51" spans="1:16" ht="18.95" customHeight="1" x14ac:dyDescent="0.3">
      <c r="A51" s="177" t="s">
        <v>16</v>
      </c>
      <c r="B51" s="179" t="s">
        <v>154</v>
      </c>
      <c r="C51" s="181">
        <v>46362</v>
      </c>
      <c r="D51" s="182"/>
      <c r="E51" s="185" t="s">
        <v>59</v>
      </c>
      <c r="F51" s="360">
        <v>15</v>
      </c>
      <c r="G51" s="364">
        <v>80</v>
      </c>
      <c r="H51" s="353">
        <f>PRODUCT(F51,G51)</f>
        <v>1200</v>
      </c>
      <c r="I51" s="267" t="s">
        <v>60</v>
      </c>
      <c r="J51" s="336" t="s">
        <v>155</v>
      </c>
      <c r="K51" s="110">
        <v>2000</v>
      </c>
      <c r="L51" s="111">
        <v>1000</v>
      </c>
      <c r="M51" s="110">
        <f t="shared" ref="M51:M59" si="0">SUM(K51:L51)</f>
        <v>3000</v>
      </c>
      <c r="N51" s="348">
        <v>1</v>
      </c>
      <c r="O51" s="65"/>
      <c r="P51" s="109">
        <f t="shared" ref="P51:P66" si="1">PRODUCT(M51:N51)</f>
        <v>3000</v>
      </c>
    </row>
    <row r="52" spans="1:16" x14ac:dyDescent="0.3">
      <c r="A52" s="178"/>
      <c r="B52" s="180"/>
      <c r="C52" s="183"/>
      <c r="D52" s="184"/>
      <c r="E52" s="186"/>
      <c r="F52" s="360">
        <v>12</v>
      </c>
      <c r="G52" s="364">
        <v>40</v>
      </c>
      <c r="H52" s="353">
        <f>PRODUCT(F52,G52)</f>
        <v>480</v>
      </c>
      <c r="I52" s="268"/>
      <c r="J52" s="337" t="s">
        <v>157</v>
      </c>
      <c r="K52" s="112">
        <v>2000</v>
      </c>
      <c r="L52" s="113">
        <v>1000</v>
      </c>
      <c r="M52" s="112">
        <f t="shared" si="0"/>
        <v>3000</v>
      </c>
      <c r="N52" s="337">
        <v>1</v>
      </c>
      <c r="O52" s="65"/>
      <c r="P52" s="109">
        <f t="shared" si="1"/>
        <v>3000</v>
      </c>
    </row>
    <row r="53" spans="1:16" x14ac:dyDescent="0.3">
      <c r="A53" s="190" t="s">
        <v>82</v>
      </c>
      <c r="B53" s="191"/>
      <c r="C53" s="312" t="s">
        <v>81</v>
      </c>
      <c r="D53" s="312"/>
      <c r="E53" s="191"/>
      <c r="F53" s="9"/>
      <c r="G53" s="9"/>
      <c r="H53" s="354">
        <v>1500</v>
      </c>
      <c r="I53" s="268"/>
      <c r="J53" s="337" t="s">
        <v>156</v>
      </c>
      <c r="K53" s="112">
        <v>2000</v>
      </c>
      <c r="L53" s="113">
        <v>1000</v>
      </c>
      <c r="M53" s="112">
        <f t="shared" si="0"/>
        <v>3000</v>
      </c>
      <c r="N53" s="337">
        <v>1</v>
      </c>
      <c r="O53" s="65"/>
      <c r="P53" s="109">
        <f t="shared" si="1"/>
        <v>3000</v>
      </c>
    </row>
    <row r="54" spans="1:16" x14ac:dyDescent="0.3">
      <c r="A54" s="192"/>
      <c r="B54" s="193"/>
      <c r="C54" s="204" t="s">
        <v>84</v>
      </c>
      <c r="D54" s="204"/>
      <c r="E54" s="193"/>
      <c r="F54" s="9"/>
      <c r="G54" s="9"/>
      <c r="H54" s="355">
        <v>900</v>
      </c>
      <c r="I54" s="268"/>
      <c r="J54" s="337" t="s">
        <v>94</v>
      </c>
      <c r="K54" s="114">
        <v>1000</v>
      </c>
      <c r="L54" s="113">
        <v>500</v>
      </c>
      <c r="M54" s="115">
        <f t="shared" si="0"/>
        <v>1500</v>
      </c>
      <c r="N54" s="337">
        <v>1</v>
      </c>
      <c r="O54" s="65"/>
      <c r="P54" s="109">
        <f t="shared" si="1"/>
        <v>1500</v>
      </c>
    </row>
    <row r="55" spans="1:16" x14ac:dyDescent="0.3">
      <c r="A55" s="321" t="s">
        <v>83</v>
      </c>
      <c r="B55" s="322"/>
      <c r="C55" s="294" t="s">
        <v>85</v>
      </c>
      <c r="D55" s="312"/>
      <c r="E55" s="191"/>
      <c r="F55" s="9"/>
      <c r="G55" s="9"/>
      <c r="H55" s="354">
        <v>1000</v>
      </c>
      <c r="I55" s="268"/>
      <c r="J55" s="337" t="s">
        <v>64</v>
      </c>
      <c r="K55" s="114">
        <v>900</v>
      </c>
      <c r="L55" s="113">
        <v>300</v>
      </c>
      <c r="M55" s="115">
        <f t="shared" si="0"/>
        <v>1200</v>
      </c>
      <c r="N55" s="337">
        <v>1</v>
      </c>
      <c r="O55" s="65"/>
      <c r="P55" s="109">
        <f t="shared" si="1"/>
        <v>1200</v>
      </c>
    </row>
    <row r="56" spans="1:16" x14ac:dyDescent="0.3">
      <c r="A56" s="323"/>
      <c r="B56" s="324"/>
      <c r="C56" s="219" t="s">
        <v>86</v>
      </c>
      <c r="D56" s="202"/>
      <c r="E56" s="203"/>
      <c r="F56" s="9"/>
      <c r="G56" s="9"/>
      <c r="H56" s="356">
        <v>300</v>
      </c>
      <c r="I56" s="268"/>
      <c r="J56" s="337" t="s">
        <v>65</v>
      </c>
      <c r="K56" s="114">
        <v>125</v>
      </c>
      <c r="L56" s="113">
        <v>75</v>
      </c>
      <c r="M56" s="115">
        <f t="shared" si="0"/>
        <v>200</v>
      </c>
      <c r="N56" s="337">
        <v>15</v>
      </c>
      <c r="O56" s="65"/>
      <c r="P56" s="109">
        <f t="shared" si="1"/>
        <v>3000</v>
      </c>
    </row>
    <row r="57" spans="1:16" x14ac:dyDescent="0.3">
      <c r="A57" s="323"/>
      <c r="B57" s="324"/>
      <c r="C57" s="219" t="s">
        <v>87</v>
      </c>
      <c r="D57" s="202"/>
      <c r="E57" s="203"/>
      <c r="F57" s="9"/>
      <c r="G57" s="9"/>
      <c r="H57" s="356">
        <v>500</v>
      </c>
      <c r="I57" s="260"/>
      <c r="J57" s="338" t="s">
        <v>66</v>
      </c>
      <c r="K57" s="116">
        <v>80</v>
      </c>
      <c r="L57" s="117">
        <v>40</v>
      </c>
      <c r="M57" s="118">
        <f t="shared" si="0"/>
        <v>120</v>
      </c>
      <c r="N57" s="349">
        <v>2</v>
      </c>
      <c r="O57" s="65"/>
      <c r="P57" s="109">
        <f t="shared" si="1"/>
        <v>240</v>
      </c>
    </row>
    <row r="58" spans="1:16" x14ac:dyDescent="0.3">
      <c r="A58" s="323"/>
      <c r="B58" s="324"/>
      <c r="C58" s="219" t="s">
        <v>88</v>
      </c>
      <c r="D58" s="202"/>
      <c r="E58" s="203"/>
      <c r="F58" s="9"/>
      <c r="G58" s="9"/>
      <c r="H58" s="356">
        <v>500</v>
      </c>
      <c r="I58" s="255" t="s">
        <v>67</v>
      </c>
      <c r="J58" s="339" t="s">
        <v>68</v>
      </c>
      <c r="K58" s="114">
        <v>115.5</v>
      </c>
      <c r="L58" s="113">
        <v>38.5</v>
      </c>
      <c r="M58" s="111">
        <f t="shared" si="0"/>
        <v>154</v>
      </c>
      <c r="N58" s="350">
        <v>5</v>
      </c>
      <c r="O58" s="65"/>
      <c r="P58" s="109">
        <f t="shared" si="1"/>
        <v>770</v>
      </c>
    </row>
    <row r="59" spans="1:16" x14ac:dyDescent="0.3">
      <c r="A59" s="323"/>
      <c r="B59" s="324"/>
      <c r="C59" s="219" t="s">
        <v>89</v>
      </c>
      <c r="D59" s="202"/>
      <c r="E59" s="203"/>
      <c r="F59" s="9"/>
      <c r="G59" s="9"/>
      <c r="H59" s="357">
        <v>500</v>
      </c>
      <c r="I59" s="256"/>
      <c r="J59" s="339" t="s">
        <v>69</v>
      </c>
      <c r="K59" s="114">
        <v>6</v>
      </c>
      <c r="L59" s="113">
        <v>2</v>
      </c>
      <c r="M59" s="117">
        <f t="shared" si="0"/>
        <v>8</v>
      </c>
      <c r="N59" s="338">
        <v>22</v>
      </c>
      <c r="O59" s="65"/>
      <c r="P59" s="109">
        <f t="shared" si="1"/>
        <v>176</v>
      </c>
    </row>
    <row r="60" spans="1:16" x14ac:dyDescent="0.3">
      <c r="A60" s="365" t="s">
        <v>106</v>
      </c>
      <c r="B60" s="366"/>
      <c r="C60" s="366"/>
      <c r="D60" s="366"/>
      <c r="E60" s="366"/>
      <c r="F60" s="366"/>
      <c r="G60" s="367"/>
      <c r="H60" s="358">
        <f>SUM(H51:H59)</f>
        <v>6880</v>
      </c>
      <c r="I60" s="259" t="s">
        <v>95</v>
      </c>
      <c r="J60" s="245" t="s">
        <v>92</v>
      </c>
      <c r="K60" s="246"/>
      <c r="L60" s="247"/>
      <c r="M60" s="119">
        <v>4</v>
      </c>
      <c r="N60" s="100">
        <v>40</v>
      </c>
      <c r="O60" s="65"/>
      <c r="P60" s="109">
        <f t="shared" si="1"/>
        <v>160</v>
      </c>
    </row>
    <row r="61" spans="1:16" x14ac:dyDescent="0.3">
      <c r="A61" s="368" t="s">
        <v>96</v>
      </c>
      <c r="B61" s="369"/>
      <c r="C61" s="369"/>
      <c r="D61" s="369"/>
      <c r="E61" s="369"/>
      <c r="F61" s="369"/>
      <c r="G61" s="369"/>
      <c r="H61" s="359">
        <v>13816</v>
      </c>
      <c r="I61" s="260"/>
      <c r="J61" s="245" t="s">
        <v>37</v>
      </c>
      <c r="K61" s="246"/>
      <c r="L61" s="247"/>
      <c r="M61" s="120">
        <v>10</v>
      </c>
      <c r="N61" s="338">
        <v>160</v>
      </c>
      <c r="O61" s="65"/>
      <c r="P61" s="109">
        <f t="shared" si="1"/>
        <v>1600</v>
      </c>
    </row>
    <row r="62" spans="1:16" x14ac:dyDescent="0.3">
      <c r="A62" s="62"/>
      <c r="B62" s="9"/>
      <c r="C62" s="9"/>
      <c r="D62" s="9"/>
      <c r="E62" s="9"/>
      <c r="F62" s="9"/>
      <c r="G62" s="9"/>
      <c r="H62" s="63"/>
      <c r="I62" s="255" t="s">
        <v>70</v>
      </c>
      <c r="J62" s="257" t="s">
        <v>71</v>
      </c>
      <c r="K62" s="340" t="s">
        <v>73</v>
      </c>
      <c r="L62" s="66"/>
      <c r="M62" s="121">
        <v>1000</v>
      </c>
      <c r="N62" s="337">
        <v>1</v>
      </c>
      <c r="O62" s="65"/>
      <c r="P62" s="109">
        <f t="shared" si="1"/>
        <v>1000</v>
      </c>
    </row>
    <row r="63" spans="1:16" x14ac:dyDescent="0.3">
      <c r="A63" s="62"/>
      <c r="B63" s="9"/>
      <c r="C63" s="9"/>
      <c r="D63" s="9"/>
      <c r="E63" s="9"/>
      <c r="F63" s="9"/>
      <c r="G63" s="9"/>
      <c r="H63" s="63"/>
      <c r="I63" s="256"/>
      <c r="J63" s="258"/>
      <c r="K63" s="65"/>
      <c r="L63" s="338" t="s">
        <v>72</v>
      </c>
      <c r="M63" s="122">
        <v>650</v>
      </c>
      <c r="N63" s="337">
        <v>1</v>
      </c>
      <c r="O63" s="65"/>
      <c r="P63" s="109">
        <f t="shared" si="1"/>
        <v>650</v>
      </c>
    </row>
    <row r="64" spans="1:16" ht="18.95" customHeight="1" x14ac:dyDescent="0.3">
      <c r="A64" s="62"/>
      <c r="B64" s="9"/>
      <c r="C64" s="9"/>
      <c r="D64" s="9"/>
      <c r="E64" s="9"/>
      <c r="F64" s="9"/>
      <c r="G64" s="9"/>
      <c r="H64" s="63"/>
      <c r="I64" s="255" t="s">
        <v>25</v>
      </c>
      <c r="J64" s="341" t="s">
        <v>74</v>
      </c>
      <c r="K64" s="342"/>
      <c r="L64" s="343"/>
      <c r="M64" s="248">
        <v>150</v>
      </c>
      <c r="N64" s="250">
        <v>4</v>
      </c>
      <c r="O64" s="65"/>
      <c r="P64" s="109">
        <f t="shared" si="1"/>
        <v>600</v>
      </c>
    </row>
    <row r="65" spans="1:16" x14ac:dyDescent="0.3">
      <c r="A65" s="62"/>
      <c r="B65" s="9"/>
      <c r="C65" s="9"/>
      <c r="D65" s="9"/>
      <c r="E65" s="9"/>
      <c r="F65" s="9"/>
      <c r="G65" s="9"/>
      <c r="H65" s="63"/>
      <c r="I65" s="256"/>
      <c r="J65" s="344"/>
      <c r="K65" s="344"/>
      <c r="L65" s="345"/>
      <c r="M65" s="249"/>
      <c r="N65" s="251"/>
      <c r="O65" s="65"/>
      <c r="P65" s="109">
        <f t="shared" si="1"/>
        <v>0</v>
      </c>
    </row>
    <row r="66" spans="1:16" x14ac:dyDescent="0.3">
      <c r="A66" s="62"/>
      <c r="B66" s="9"/>
      <c r="C66" s="9"/>
      <c r="D66" s="9"/>
      <c r="E66" s="9"/>
      <c r="F66" s="9"/>
      <c r="G66" s="9"/>
      <c r="H66" s="63"/>
      <c r="I66" s="69" t="s">
        <v>75</v>
      </c>
      <c r="J66" s="68" t="s">
        <v>78</v>
      </c>
      <c r="K66" s="68" t="s">
        <v>76</v>
      </c>
      <c r="L66" s="70" t="s">
        <v>77</v>
      </c>
      <c r="M66" s="123">
        <v>400</v>
      </c>
      <c r="N66" s="351">
        <v>1</v>
      </c>
      <c r="O66" s="65"/>
      <c r="P66" s="109">
        <f t="shared" si="1"/>
        <v>400</v>
      </c>
    </row>
    <row r="67" spans="1:16" x14ac:dyDescent="0.3">
      <c r="A67" s="62"/>
      <c r="B67" s="9"/>
      <c r="C67" s="9"/>
      <c r="D67" s="9"/>
      <c r="E67" s="9"/>
      <c r="F67" s="64"/>
      <c r="G67" s="9"/>
      <c r="H67" s="63"/>
      <c r="I67" s="67" t="s">
        <v>80</v>
      </c>
      <c r="J67" s="245" t="s">
        <v>79</v>
      </c>
      <c r="K67" s="246"/>
      <c r="L67" s="247"/>
      <c r="M67" s="122">
        <v>400</v>
      </c>
      <c r="N67" s="352">
        <v>1</v>
      </c>
      <c r="O67" s="65"/>
      <c r="P67" s="109">
        <f>PRODUCT(M67:N67)</f>
        <v>400</v>
      </c>
    </row>
    <row r="68" spans="1:16" x14ac:dyDescent="0.3">
      <c r="A68" s="308" t="s">
        <v>108</v>
      </c>
      <c r="B68" s="308"/>
      <c r="C68" s="308"/>
      <c r="D68" s="308"/>
      <c r="E68" s="308"/>
      <c r="F68" s="308"/>
      <c r="G68" s="308"/>
      <c r="H68" s="263">
        <f ca="1">SUM(H60:H68)</f>
        <v>20696</v>
      </c>
      <c r="I68" s="346" t="s">
        <v>106</v>
      </c>
      <c r="J68" s="346"/>
      <c r="K68" s="346"/>
      <c r="L68" s="346"/>
      <c r="M68" s="346"/>
      <c r="N68" s="346"/>
      <c r="O68" s="347"/>
      <c r="P68" s="261">
        <f>SUM(P51:P67)</f>
        <v>20696</v>
      </c>
    </row>
    <row r="69" spans="1:16" ht="19.5" thickBot="1" x14ac:dyDescent="0.35">
      <c r="A69" s="308"/>
      <c r="B69" s="308"/>
      <c r="C69" s="308"/>
      <c r="D69" s="308"/>
      <c r="E69" s="308"/>
      <c r="F69" s="308"/>
      <c r="G69" s="308"/>
      <c r="H69" s="264"/>
      <c r="I69" s="370" t="s">
        <v>108</v>
      </c>
      <c r="J69" s="371"/>
      <c r="K69" s="371"/>
      <c r="L69" s="371"/>
      <c r="M69" s="371"/>
      <c r="N69" s="371"/>
      <c r="O69" s="372"/>
      <c r="P69" s="262"/>
    </row>
    <row r="70" spans="1:16" x14ac:dyDescent="0.3">
      <c r="A70" s="499" t="s">
        <v>158</v>
      </c>
      <c r="B70" s="500"/>
      <c r="C70" s="500"/>
      <c r="D70" s="500"/>
      <c r="E70" s="500"/>
      <c r="F70" s="500"/>
      <c r="G70" s="500"/>
      <c r="H70" s="500"/>
      <c r="I70" s="500"/>
      <c r="J70" s="500"/>
      <c r="K70" s="500"/>
      <c r="L70" s="500"/>
      <c r="M70" s="500"/>
      <c r="N70" s="500"/>
      <c r="O70" s="500"/>
      <c r="P70" s="501"/>
    </row>
    <row r="71" spans="1:16" ht="19.5" thickBot="1" x14ac:dyDescent="0.35">
      <c r="A71" s="502"/>
      <c r="B71" s="503"/>
      <c r="C71" s="503"/>
      <c r="D71" s="503"/>
      <c r="E71" s="503"/>
      <c r="F71" s="503"/>
      <c r="G71" s="503"/>
      <c r="H71" s="503"/>
      <c r="I71" s="503"/>
      <c r="J71" s="503"/>
      <c r="K71" s="503"/>
      <c r="L71" s="503"/>
      <c r="M71" s="503"/>
      <c r="N71" s="503"/>
      <c r="O71" s="503"/>
      <c r="P71" s="504"/>
    </row>
    <row r="72" spans="1:16" x14ac:dyDescent="0.3">
      <c r="A72" s="493" t="s">
        <v>0</v>
      </c>
      <c r="B72" s="494"/>
      <c r="C72" s="494"/>
      <c r="D72" s="494"/>
      <c r="E72" s="494"/>
      <c r="F72" s="494"/>
      <c r="G72" s="494"/>
      <c r="H72" s="495"/>
      <c r="I72" s="496" t="s">
        <v>1</v>
      </c>
      <c r="J72" s="497"/>
      <c r="K72" s="497"/>
      <c r="L72" s="497"/>
      <c r="M72" s="497"/>
      <c r="N72" s="497"/>
      <c r="O72" s="497"/>
      <c r="P72" s="498"/>
    </row>
    <row r="73" spans="1:16" x14ac:dyDescent="0.3">
      <c r="A73" s="162" t="s">
        <v>161</v>
      </c>
      <c r="B73" s="163"/>
      <c r="C73" s="163"/>
      <c r="D73" s="163"/>
      <c r="E73" s="163"/>
      <c r="F73" s="163"/>
      <c r="G73" s="163"/>
      <c r="H73" s="164"/>
      <c r="I73" s="162" t="s">
        <v>161</v>
      </c>
      <c r="J73" s="163"/>
      <c r="K73" s="163"/>
      <c r="L73" s="163"/>
      <c r="M73" s="163"/>
      <c r="N73" s="163"/>
      <c r="O73" s="163"/>
      <c r="P73" s="164"/>
    </row>
    <row r="74" spans="1:16" x14ac:dyDescent="0.3">
      <c r="A74" s="269" t="s">
        <v>136</v>
      </c>
      <c r="B74" s="252" t="s">
        <v>159</v>
      </c>
      <c r="C74" s="253"/>
      <c r="D74" s="253"/>
      <c r="E74" s="254"/>
      <c r="F74" s="73">
        <v>44</v>
      </c>
      <c r="G74" s="74">
        <v>560</v>
      </c>
      <c r="H74" s="76">
        <v>3010</v>
      </c>
      <c r="I74" s="168" t="s">
        <v>136</v>
      </c>
      <c r="J74" s="373" t="s">
        <v>176</v>
      </c>
      <c r="K74" s="374"/>
      <c r="L74" s="374"/>
      <c r="M74" s="374"/>
      <c r="N74" s="374"/>
      <c r="O74" s="375"/>
      <c r="P74" s="106">
        <v>3010</v>
      </c>
    </row>
    <row r="75" spans="1:16" ht="18.75" customHeight="1" x14ac:dyDescent="0.3">
      <c r="A75" s="270"/>
      <c r="B75" s="143" t="s">
        <v>160</v>
      </c>
      <c r="C75" s="144"/>
      <c r="D75" s="144"/>
      <c r="E75" s="145"/>
      <c r="F75" s="75">
        <v>5</v>
      </c>
      <c r="G75" s="72">
        <v>400</v>
      </c>
      <c r="H75" s="77">
        <f>PRODUCT(F75,G75)</f>
        <v>2000</v>
      </c>
      <c r="I75" s="169"/>
      <c r="J75" s="376" t="s">
        <v>139</v>
      </c>
      <c r="K75" s="377"/>
      <c r="L75" s="377"/>
      <c r="M75" s="377"/>
      <c r="N75" s="377"/>
      <c r="O75" s="378"/>
      <c r="P75" s="107">
        <v>2000</v>
      </c>
    </row>
    <row r="76" spans="1:16" ht="19.5" customHeight="1" x14ac:dyDescent="0.3">
      <c r="A76" s="270"/>
      <c r="B76" s="171" t="s">
        <v>53</v>
      </c>
      <c r="C76" s="172"/>
      <c r="D76" s="172"/>
      <c r="E76" s="172"/>
      <c r="F76" s="172"/>
      <c r="G76" s="176"/>
      <c r="H76" s="78">
        <f>SUM(H74:H75)</f>
        <v>5010</v>
      </c>
      <c r="I76" s="169"/>
      <c r="J76" s="171" t="s">
        <v>53</v>
      </c>
      <c r="K76" s="172"/>
      <c r="L76" s="172"/>
      <c r="M76" s="172"/>
      <c r="N76" s="172"/>
      <c r="O76" s="176"/>
      <c r="P76" s="108">
        <f>SUM(P74:P75)</f>
        <v>5010</v>
      </c>
    </row>
    <row r="77" spans="1:16" ht="19.5" customHeight="1" x14ac:dyDescent="0.3">
      <c r="A77" s="270"/>
      <c r="B77" s="143" t="s">
        <v>147</v>
      </c>
      <c r="C77" s="144"/>
      <c r="D77" s="144"/>
      <c r="E77" s="144"/>
      <c r="F77" s="144"/>
      <c r="G77" s="145"/>
      <c r="H77" s="78">
        <v>1000</v>
      </c>
      <c r="I77" s="169"/>
      <c r="J77" s="143" t="s">
        <v>147</v>
      </c>
      <c r="K77" s="144"/>
      <c r="L77" s="144"/>
      <c r="M77" s="144"/>
      <c r="N77" s="144"/>
      <c r="O77" s="145"/>
      <c r="P77" s="78">
        <v>1000</v>
      </c>
    </row>
    <row r="78" spans="1:16" ht="19.5" customHeight="1" x14ac:dyDescent="0.3">
      <c r="A78" s="270"/>
      <c r="B78" s="143" t="s">
        <v>167</v>
      </c>
      <c r="C78" s="144"/>
      <c r="D78" s="144"/>
      <c r="E78" s="144"/>
      <c r="F78" s="144"/>
      <c r="G78" s="145"/>
      <c r="H78" s="78">
        <v>2500</v>
      </c>
      <c r="I78" s="169"/>
      <c r="J78" s="143" t="s">
        <v>167</v>
      </c>
      <c r="K78" s="144"/>
      <c r="L78" s="144"/>
      <c r="M78" s="144"/>
      <c r="N78" s="144"/>
      <c r="O78" s="145"/>
      <c r="P78" s="78">
        <v>2500</v>
      </c>
    </row>
    <row r="79" spans="1:16" ht="19.5" customHeight="1" x14ac:dyDescent="0.3">
      <c r="A79" s="271"/>
      <c r="B79" s="143" t="s">
        <v>166</v>
      </c>
      <c r="C79" s="144"/>
      <c r="D79" s="144"/>
      <c r="E79" s="144"/>
      <c r="F79" s="144"/>
      <c r="G79" s="145"/>
      <c r="H79" s="79">
        <f>SUM(H77:H78)</f>
        <v>3500</v>
      </c>
      <c r="I79" s="170"/>
      <c r="J79" s="143" t="s">
        <v>150</v>
      </c>
      <c r="K79" s="144"/>
      <c r="L79" s="144"/>
      <c r="M79" s="144"/>
      <c r="N79" s="144"/>
      <c r="O79" s="145"/>
      <c r="P79" s="79">
        <f>SUM(P77:P78)</f>
        <v>3500</v>
      </c>
    </row>
    <row r="80" spans="1:16" ht="19.5" customHeight="1" x14ac:dyDescent="0.3">
      <c r="A80" s="162" t="s">
        <v>162</v>
      </c>
      <c r="B80" s="163"/>
      <c r="C80" s="163"/>
      <c r="D80" s="163"/>
      <c r="E80" s="163"/>
      <c r="F80" s="163"/>
      <c r="G80" s="163"/>
      <c r="H80" s="164"/>
      <c r="I80" s="162" t="s">
        <v>162</v>
      </c>
      <c r="J80" s="163"/>
      <c r="K80" s="163"/>
      <c r="L80" s="163"/>
      <c r="M80" s="163"/>
      <c r="N80" s="163"/>
      <c r="O80" s="163"/>
      <c r="P80" s="164"/>
    </row>
    <row r="81" spans="1:16" ht="19.5" customHeight="1" x14ac:dyDescent="0.3">
      <c r="A81" s="274" t="s">
        <v>163</v>
      </c>
      <c r="B81" s="173" t="s">
        <v>165</v>
      </c>
      <c r="C81" s="174"/>
      <c r="D81" s="174"/>
      <c r="E81" s="174"/>
      <c r="F81" s="174"/>
      <c r="G81" s="175"/>
      <c r="H81" s="76">
        <v>3000</v>
      </c>
      <c r="I81" s="168" t="s">
        <v>163</v>
      </c>
      <c r="J81" s="379" t="s">
        <v>177</v>
      </c>
      <c r="K81" s="380"/>
      <c r="L81" s="380"/>
      <c r="M81" s="380"/>
      <c r="N81" s="380"/>
      <c r="O81" s="381"/>
      <c r="P81" s="71">
        <v>3250</v>
      </c>
    </row>
    <row r="82" spans="1:16" ht="19.5" customHeight="1" x14ac:dyDescent="0.3">
      <c r="A82" s="275"/>
      <c r="B82" s="171" t="s">
        <v>46</v>
      </c>
      <c r="C82" s="172"/>
      <c r="D82" s="172"/>
      <c r="E82" s="172"/>
      <c r="F82" s="172"/>
      <c r="G82" s="176"/>
      <c r="H82" s="78">
        <v>2640</v>
      </c>
      <c r="I82" s="169"/>
      <c r="J82" s="171" t="s">
        <v>178</v>
      </c>
      <c r="K82" s="172"/>
      <c r="L82" s="172"/>
      <c r="M82" s="172"/>
      <c r="N82" s="172"/>
      <c r="O82" s="176"/>
      <c r="P82" s="84">
        <v>1000</v>
      </c>
    </row>
    <row r="83" spans="1:16" ht="19.5" customHeight="1" x14ac:dyDescent="0.3">
      <c r="A83" s="275"/>
      <c r="B83" s="171" t="s">
        <v>175</v>
      </c>
      <c r="C83" s="172"/>
      <c r="D83" s="172"/>
      <c r="E83" s="172"/>
      <c r="F83" s="172"/>
      <c r="G83" s="176"/>
      <c r="H83" s="78">
        <v>1000</v>
      </c>
      <c r="I83" s="169"/>
      <c r="J83" s="171" t="s">
        <v>175</v>
      </c>
      <c r="K83" s="172"/>
      <c r="L83" s="172"/>
      <c r="M83" s="172"/>
      <c r="N83" s="172"/>
      <c r="O83" s="176"/>
      <c r="P83" s="85">
        <v>2560</v>
      </c>
    </row>
    <row r="84" spans="1:16" x14ac:dyDescent="0.3">
      <c r="A84" s="275"/>
      <c r="B84" s="143" t="s">
        <v>164</v>
      </c>
      <c r="C84" s="144"/>
      <c r="D84" s="144"/>
      <c r="E84" s="144"/>
      <c r="F84" s="144"/>
      <c r="G84" s="145"/>
      <c r="H84" s="78">
        <v>3400</v>
      </c>
      <c r="I84" s="169"/>
      <c r="J84" s="382" t="s">
        <v>179</v>
      </c>
      <c r="K84" s="383">
        <v>46362</v>
      </c>
      <c r="L84" s="384" t="s">
        <v>104</v>
      </c>
      <c r="M84" s="385" t="s">
        <v>105</v>
      </c>
      <c r="N84" s="385"/>
      <c r="O84" s="385"/>
      <c r="P84" s="103">
        <v>3230</v>
      </c>
    </row>
    <row r="85" spans="1:16" ht="19.5" customHeight="1" x14ac:dyDescent="0.3">
      <c r="A85" s="275"/>
      <c r="B85" s="277" t="s">
        <v>53</v>
      </c>
      <c r="C85" s="278"/>
      <c r="D85" s="278"/>
      <c r="E85" s="278"/>
      <c r="F85" s="278"/>
      <c r="G85" s="279"/>
      <c r="H85" s="78">
        <f>SUM(H81:H84)</f>
        <v>10040</v>
      </c>
      <c r="I85" s="169"/>
      <c r="J85" s="140" t="s">
        <v>53</v>
      </c>
      <c r="K85" s="141"/>
      <c r="L85" s="141"/>
      <c r="M85" s="141"/>
      <c r="N85" s="141"/>
      <c r="O85" s="141"/>
      <c r="P85" s="75">
        <f>SUM(P81:P84)</f>
        <v>10040</v>
      </c>
    </row>
    <row r="86" spans="1:16" ht="19.5" customHeight="1" x14ac:dyDescent="0.3">
      <c r="A86" s="275"/>
      <c r="B86" s="143" t="s">
        <v>147</v>
      </c>
      <c r="C86" s="144"/>
      <c r="D86" s="144"/>
      <c r="E86" s="144"/>
      <c r="F86" s="144"/>
      <c r="G86" s="145"/>
      <c r="H86" s="78">
        <v>1000</v>
      </c>
      <c r="I86" s="169"/>
      <c r="J86" s="143" t="s">
        <v>147</v>
      </c>
      <c r="K86" s="144"/>
      <c r="L86" s="144"/>
      <c r="M86" s="144"/>
      <c r="N86" s="144"/>
      <c r="O86" s="145"/>
      <c r="P86" s="78">
        <v>1000</v>
      </c>
    </row>
    <row r="87" spans="1:16" x14ac:dyDescent="0.3">
      <c r="A87" s="276"/>
      <c r="B87" s="146" t="s">
        <v>166</v>
      </c>
      <c r="C87" s="147"/>
      <c r="D87" s="147"/>
      <c r="E87" s="147"/>
      <c r="F87" s="147"/>
      <c r="G87" s="148"/>
      <c r="H87" s="79">
        <f>SUM(H86)</f>
        <v>1000</v>
      </c>
      <c r="I87" s="170"/>
      <c r="J87" s="146" t="s">
        <v>150</v>
      </c>
      <c r="K87" s="147"/>
      <c r="L87" s="147"/>
      <c r="M87" s="147"/>
      <c r="N87" s="147"/>
      <c r="O87" s="148"/>
      <c r="P87" s="75">
        <v>1000</v>
      </c>
    </row>
    <row r="88" spans="1:16" x14ac:dyDescent="0.3">
      <c r="A88" s="165" t="s">
        <v>168</v>
      </c>
      <c r="B88" s="166"/>
      <c r="C88" s="166"/>
      <c r="D88" s="166"/>
      <c r="E88" s="166"/>
      <c r="F88" s="166"/>
      <c r="G88" s="166"/>
      <c r="H88" s="167"/>
      <c r="I88" s="165" t="s">
        <v>168</v>
      </c>
      <c r="J88" s="166"/>
      <c r="K88" s="166"/>
      <c r="L88" s="166"/>
      <c r="M88" s="166"/>
      <c r="N88" s="166"/>
      <c r="O88" s="166"/>
      <c r="P88" s="167"/>
    </row>
    <row r="89" spans="1:16" x14ac:dyDescent="0.3">
      <c r="A89" s="272" t="s">
        <v>174</v>
      </c>
      <c r="B89" s="172" t="s">
        <v>170</v>
      </c>
      <c r="C89" s="172"/>
      <c r="D89" s="172"/>
      <c r="E89" s="172"/>
      <c r="F89" s="172"/>
      <c r="G89" s="176"/>
      <c r="H89" s="80">
        <v>1680</v>
      </c>
      <c r="I89" s="272" t="s">
        <v>174</v>
      </c>
      <c r="J89" s="171" t="s">
        <v>180</v>
      </c>
      <c r="K89" s="172"/>
      <c r="L89" s="172"/>
      <c r="M89" s="172"/>
      <c r="N89" s="172"/>
      <c r="O89" s="176"/>
      <c r="P89" s="105">
        <v>1650</v>
      </c>
    </row>
    <row r="90" spans="1:16" x14ac:dyDescent="0.3">
      <c r="A90" s="273"/>
      <c r="B90" s="172" t="s">
        <v>171</v>
      </c>
      <c r="C90" s="172"/>
      <c r="D90" s="172"/>
      <c r="E90" s="172"/>
      <c r="F90" s="172"/>
      <c r="G90" s="176"/>
      <c r="H90" s="81">
        <v>2400</v>
      </c>
      <c r="I90" s="273"/>
      <c r="J90" s="386" t="s">
        <v>60</v>
      </c>
      <c r="K90" s="153"/>
      <c r="L90" s="154"/>
      <c r="M90" s="154"/>
      <c r="N90" s="154"/>
      <c r="O90" s="155"/>
      <c r="P90" s="86">
        <v>14940</v>
      </c>
    </row>
    <row r="91" spans="1:16" x14ac:dyDescent="0.3">
      <c r="A91" s="273"/>
      <c r="B91" s="172" t="s">
        <v>172</v>
      </c>
      <c r="C91" s="172"/>
      <c r="D91" s="172"/>
      <c r="E91" s="172"/>
      <c r="F91" s="172"/>
      <c r="G91" s="176"/>
      <c r="H91" s="82">
        <v>2800</v>
      </c>
      <c r="I91" s="273"/>
      <c r="J91" s="386" t="s">
        <v>181</v>
      </c>
      <c r="K91" s="156"/>
      <c r="L91" s="157"/>
      <c r="M91" s="157"/>
      <c r="N91" s="157"/>
      <c r="O91" s="158"/>
      <c r="P91" s="86">
        <v>946</v>
      </c>
    </row>
    <row r="92" spans="1:16" x14ac:dyDescent="0.3">
      <c r="A92" s="273"/>
      <c r="B92" s="172" t="s">
        <v>173</v>
      </c>
      <c r="C92" s="172"/>
      <c r="D92" s="172"/>
      <c r="E92" s="172"/>
      <c r="F92" s="172"/>
      <c r="G92" s="176"/>
      <c r="H92" s="82">
        <v>13816</v>
      </c>
      <c r="I92" s="273"/>
      <c r="J92" s="386" t="s">
        <v>182</v>
      </c>
      <c r="K92" s="156"/>
      <c r="L92" s="157"/>
      <c r="M92" s="157"/>
      <c r="N92" s="157"/>
      <c r="O92" s="158"/>
      <c r="P92" s="87">
        <v>1760</v>
      </c>
    </row>
    <row r="93" spans="1:16" x14ac:dyDescent="0.3">
      <c r="A93" s="273"/>
      <c r="B93" s="172" t="s">
        <v>53</v>
      </c>
      <c r="C93" s="172"/>
      <c r="D93" s="172"/>
      <c r="E93" s="172"/>
      <c r="F93" s="172"/>
      <c r="G93" s="176"/>
      <c r="H93" s="82">
        <f>SUM(H89:H92)</f>
        <v>20696</v>
      </c>
      <c r="I93" s="273"/>
      <c r="J93" s="387" t="s">
        <v>183</v>
      </c>
      <c r="K93" s="156"/>
      <c r="L93" s="157"/>
      <c r="M93" s="157"/>
      <c r="N93" s="157"/>
      <c r="O93" s="158"/>
      <c r="P93" s="104">
        <v>600</v>
      </c>
    </row>
    <row r="94" spans="1:16" x14ac:dyDescent="0.3">
      <c r="A94" s="273"/>
      <c r="B94" s="144" t="s">
        <v>147</v>
      </c>
      <c r="C94" s="144"/>
      <c r="D94" s="144"/>
      <c r="E94" s="144"/>
      <c r="F94" s="144"/>
      <c r="G94" s="145"/>
      <c r="H94" s="78">
        <v>1000</v>
      </c>
      <c r="I94" s="273"/>
      <c r="J94" s="386" t="s">
        <v>184</v>
      </c>
      <c r="K94" s="156"/>
      <c r="L94" s="157"/>
      <c r="M94" s="157"/>
      <c r="N94" s="157"/>
      <c r="O94" s="158"/>
      <c r="P94" s="85">
        <v>400</v>
      </c>
    </row>
    <row r="95" spans="1:16" x14ac:dyDescent="0.3">
      <c r="A95" s="273"/>
      <c r="B95" s="144" t="s">
        <v>166</v>
      </c>
      <c r="C95" s="144"/>
      <c r="D95" s="144"/>
      <c r="E95" s="144"/>
      <c r="F95" s="144"/>
      <c r="G95" s="145"/>
      <c r="H95" s="79">
        <f>SUM(H94)</f>
        <v>1000</v>
      </c>
      <c r="I95" s="273"/>
      <c r="J95" s="386" t="s">
        <v>185</v>
      </c>
      <c r="K95" s="159"/>
      <c r="L95" s="160"/>
      <c r="M95" s="160"/>
      <c r="N95" s="160"/>
      <c r="O95" s="161"/>
      <c r="P95" s="85">
        <v>400</v>
      </c>
    </row>
    <row r="96" spans="1:16" x14ac:dyDescent="0.3">
      <c r="A96" s="273"/>
      <c r="B96" s="391"/>
      <c r="C96" s="390"/>
      <c r="D96" s="390"/>
      <c r="E96" s="390"/>
      <c r="F96" s="390"/>
      <c r="G96" s="390"/>
      <c r="H96" s="394"/>
      <c r="I96" s="273"/>
      <c r="J96" s="140" t="s">
        <v>53</v>
      </c>
      <c r="K96" s="141"/>
      <c r="L96" s="141"/>
      <c r="M96" s="141"/>
      <c r="N96" s="141"/>
      <c r="O96" s="142"/>
      <c r="P96" s="104">
        <f>SUM(P89:P95)</f>
        <v>20696</v>
      </c>
    </row>
    <row r="97" spans="1:16" x14ac:dyDescent="0.3">
      <c r="A97" s="273"/>
      <c r="B97" s="392"/>
      <c r="C97" s="393"/>
      <c r="D97" s="393"/>
      <c r="E97" s="393"/>
      <c r="F97" s="393"/>
      <c r="G97" s="393"/>
      <c r="H97" s="395"/>
      <c r="I97" s="273"/>
      <c r="J97" s="143" t="s">
        <v>147</v>
      </c>
      <c r="K97" s="144"/>
      <c r="L97" s="144"/>
      <c r="M97" s="144"/>
      <c r="N97" s="144"/>
      <c r="O97" s="145"/>
      <c r="P97" s="78">
        <v>1000</v>
      </c>
    </row>
    <row r="98" spans="1:16" ht="19.5" thickBot="1" x14ac:dyDescent="0.35">
      <c r="A98" s="273"/>
      <c r="B98" s="392"/>
      <c r="C98" s="393"/>
      <c r="D98" s="393"/>
      <c r="E98" s="393"/>
      <c r="F98" s="393"/>
      <c r="G98" s="393"/>
      <c r="H98" s="395"/>
      <c r="I98" s="273"/>
      <c r="J98" s="146" t="s">
        <v>150</v>
      </c>
      <c r="K98" s="147"/>
      <c r="L98" s="147"/>
      <c r="M98" s="147"/>
      <c r="N98" s="147"/>
      <c r="O98" s="148"/>
      <c r="P98" s="75">
        <v>1000</v>
      </c>
    </row>
    <row r="99" spans="1:16" ht="18.75" customHeight="1" x14ac:dyDescent="0.3">
      <c r="A99" s="505" t="s">
        <v>169</v>
      </c>
      <c r="B99" s="506"/>
      <c r="C99" s="506"/>
      <c r="D99" s="506"/>
      <c r="E99" s="506"/>
      <c r="F99" s="506"/>
      <c r="G99" s="507"/>
      <c r="H99" s="511">
        <f>SUM(H76,H85,H93)</f>
        <v>35746</v>
      </c>
      <c r="I99" s="505" t="s">
        <v>186</v>
      </c>
      <c r="J99" s="506"/>
      <c r="K99" s="506"/>
      <c r="L99" s="506"/>
      <c r="M99" s="506"/>
      <c r="N99" s="507"/>
      <c r="O99" s="149">
        <f>SUM(P76,P85,P96)</f>
        <v>35746</v>
      </c>
      <c r="P99" s="150"/>
    </row>
    <row r="100" spans="1:16" ht="18.75" customHeight="1" thickBot="1" x14ac:dyDescent="0.35">
      <c r="A100" s="508"/>
      <c r="B100" s="509"/>
      <c r="C100" s="509"/>
      <c r="D100" s="509"/>
      <c r="E100" s="509"/>
      <c r="F100" s="509"/>
      <c r="G100" s="510"/>
      <c r="H100" s="512"/>
      <c r="I100" s="508"/>
      <c r="J100" s="509"/>
      <c r="K100" s="509"/>
      <c r="L100" s="509"/>
      <c r="M100" s="509"/>
      <c r="N100" s="510"/>
      <c r="O100" s="151"/>
      <c r="P100" s="152"/>
    </row>
    <row r="101" spans="1:16" ht="18.75" customHeight="1" x14ac:dyDescent="0.3">
      <c r="A101" s="515" t="s">
        <v>107</v>
      </c>
      <c r="B101" s="516"/>
      <c r="C101" s="516"/>
      <c r="D101" s="516"/>
      <c r="E101" s="516"/>
      <c r="F101" s="516"/>
      <c r="G101" s="517"/>
      <c r="H101" s="513">
        <v>13816</v>
      </c>
      <c r="J101" s="83"/>
    </row>
    <row r="102" spans="1:16" ht="19.5" customHeight="1" thickBot="1" x14ac:dyDescent="0.35">
      <c r="A102" s="388"/>
      <c r="B102" s="389"/>
      <c r="C102" s="389"/>
      <c r="D102" s="389"/>
      <c r="E102" s="389"/>
      <c r="F102" s="389"/>
      <c r="G102" s="518"/>
      <c r="H102" s="514"/>
    </row>
  </sheetData>
  <mergeCells count="188">
    <mergeCell ref="J19:N19"/>
    <mergeCell ref="A101:G102"/>
    <mergeCell ref="A89:A98"/>
    <mergeCell ref="B96:H98"/>
    <mergeCell ref="C36:D36"/>
    <mergeCell ref="C39:D39"/>
    <mergeCell ref="G35:G39"/>
    <mergeCell ref="H35:H38"/>
    <mergeCell ref="J44:O44"/>
    <mergeCell ref="B44:G44"/>
    <mergeCell ref="A68:G69"/>
    <mergeCell ref="A20:A21"/>
    <mergeCell ref="A4:A5"/>
    <mergeCell ref="B4:B5"/>
    <mergeCell ref="C4:D5"/>
    <mergeCell ref="E4:E5"/>
    <mergeCell ref="F4:H4"/>
    <mergeCell ref="I41:J41"/>
    <mergeCell ref="I39:J40"/>
    <mergeCell ref="I38:J38"/>
    <mergeCell ref="A42:A43"/>
    <mergeCell ref="A45:P47"/>
    <mergeCell ref="M49:M50"/>
    <mergeCell ref="A55:B59"/>
    <mergeCell ref="C55:E55"/>
    <mergeCell ref="C56:E56"/>
    <mergeCell ref="A48:H48"/>
    <mergeCell ref="I48:P48"/>
    <mergeCell ref="B36:B39"/>
    <mergeCell ref="A25:P26"/>
    <mergeCell ref="A27:H27"/>
    <mergeCell ref="I27:P27"/>
    <mergeCell ref="J30:J32"/>
    <mergeCell ref="P30:P32"/>
    <mergeCell ref="C28:D29"/>
    <mergeCell ref="N30:N31"/>
    <mergeCell ref="O30:O31"/>
    <mergeCell ref="A28:A29"/>
    <mergeCell ref="B28:B29"/>
    <mergeCell ref="F28:H28"/>
    <mergeCell ref="E28:E29"/>
    <mergeCell ref="A30:A31"/>
    <mergeCell ref="A32:A33"/>
    <mergeCell ref="M30:M31"/>
    <mergeCell ref="F30:F31"/>
    <mergeCell ref="G30:G31"/>
    <mergeCell ref="H30:H31"/>
    <mergeCell ref="C30:D30"/>
    <mergeCell ref="B32:B33"/>
    <mergeCell ref="C31:D33"/>
    <mergeCell ref="J60:L60"/>
    <mergeCell ref="J61:L61"/>
    <mergeCell ref="I64:I65"/>
    <mergeCell ref="C57:E57"/>
    <mergeCell ref="C58:E58"/>
    <mergeCell ref="N49:N50"/>
    <mergeCell ref="O49:P50"/>
    <mergeCell ref="K49:K50"/>
    <mergeCell ref="L49:L50"/>
    <mergeCell ref="C53:E53"/>
    <mergeCell ref="C54:E54"/>
    <mergeCell ref="A61:G61"/>
    <mergeCell ref="H101:H102"/>
    <mergeCell ref="B79:G79"/>
    <mergeCell ref="A74:A79"/>
    <mergeCell ref="B87:G87"/>
    <mergeCell ref="B78:G78"/>
    <mergeCell ref="B94:G94"/>
    <mergeCell ref="B95:G95"/>
    <mergeCell ref="A81:A87"/>
    <mergeCell ref="A80:H80"/>
    <mergeCell ref="B81:G81"/>
    <mergeCell ref="B82:G82"/>
    <mergeCell ref="B83:G83"/>
    <mergeCell ref="B84:G84"/>
    <mergeCell ref="B86:G86"/>
    <mergeCell ref="B85:G85"/>
    <mergeCell ref="J67:L67"/>
    <mergeCell ref="I69:O69"/>
    <mergeCell ref="C59:E59"/>
    <mergeCell ref="M64:M65"/>
    <mergeCell ref="N64:N65"/>
    <mergeCell ref="A99:G100"/>
    <mergeCell ref="A60:G60"/>
    <mergeCell ref="H99:H100"/>
    <mergeCell ref="A70:P71"/>
    <mergeCell ref="A72:H72"/>
    <mergeCell ref="A73:H73"/>
    <mergeCell ref="B75:E75"/>
    <mergeCell ref="B74:E74"/>
    <mergeCell ref="I62:I63"/>
    <mergeCell ref="J64:L65"/>
    <mergeCell ref="J62:J63"/>
    <mergeCell ref="I58:I59"/>
    <mergeCell ref="I60:I61"/>
    <mergeCell ref="I68:O68"/>
    <mergeCell ref="P68:P69"/>
    <mergeCell ref="H68:H69"/>
    <mergeCell ref="B76:G76"/>
    <mergeCell ref="B77:G77"/>
    <mergeCell ref="N4:P4"/>
    <mergeCell ref="N5:P5"/>
    <mergeCell ref="O20:O21"/>
    <mergeCell ref="J20:N21"/>
    <mergeCell ref="A1:Q2"/>
    <mergeCell ref="A6:A13"/>
    <mergeCell ref="I6:I18"/>
    <mergeCell ref="C6:D13"/>
    <mergeCell ref="E6:E13"/>
    <mergeCell ref="C14:D14"/>
    <mergeCell ref="B15:B19"/>
    <mergeCell ref="A15:A19"/>
    <mergeCell ref="C15:H19"/>
    <mergeCell ref="K6:L18"/>
    <mergeCell ref="M6:M18"/>
    <mergeCell ref="I4:I5"/>
    <mergeCell ref="J4:J5"/>
    <mergeCell ref="K4:L5"/>
    <mergeCell ref="M4:M5"/>
    <mergeCell ref="I3:P3"/>
    <mergeCell ref="A3:H3"/>
    <mergeCell ref="I19:I24"/>
    <mergeCell ref="J22:N22"/>
    <mergeCell ref="J23:N23"/>
    <mergeCell ref="K33:M33"/>
    <mergeCell ref="K34:M34"/>
    <mergeCell ref="K35:M35"/>
    <mergeCell ref="K36:M36"/>
    <mergeCell ref="I33:I36"/>
    <mergeCell ref="J34:J36"/>
    <mergeCell ref="E32:E33"/>
    <mergeCell ref="I29:I32"/>
    <mergeCell ref="B22:G22"/>
    <mergeCell ref="B23:G23"/>
    <mergeCell ref="B24:G24"/>
    <mergeCell ref="C34:D34"/>
    <mergeCell ref="J24:N24"/>
    <mergeCell ref="A51:A52"/>
    <mergeCell ref="B51:B52"/>
    <mergeCell ref="C51:D52"/>
    <mergeCell ref="E51:E52"/>
    <mergeCell ref="I49:I50"/>
    <mergeCell ref="J49:J50"/>
    <mergeCell ref="A53:B54"/>
    <mergeCell ref="A49:A50"/>
    <mergeCell ref="B49:B50"/>
    <mergeCell ref="C49:D50"/>
    <mergeCell ref="E49:E50"/>
    <mergeCell ref="F49:H49"/>
    <mergeCell ref="I51:I57"/>
    <mergeCell ref="C38:D38"/>
    <mergeCell ref="C37:D37"/>
    <mergeCell ref="I42:J42"/>
    <mergeCell ref="M42:O42"/>
    <mergeCell ref="I43:O43"/>
    <mergeCell ref="K40:M40"/>
    <mergeCell ref="A22:A24"/>
    <mergeCell ref="J86:O86"/>
    <mergeCell ref="J87:O87"/>
    <mergeCell ref="J89:O89"/>
    <mergeCell ref="A88:H88"/>
    <mergeCell ref="B89:G89"/>
    <mergeCell ref="B90:G90"/>
    <mergeCell ref="B91:G91"/>
    <mergeCell ref="B92:G92"/>
    <mergeCell ref="B93:G93"/>
    <mergeCell ref="J96:O96"/>
    <mergeCell ref="J97:O97"/>
    <mergeCell ref="J98:O98"/>
    <mergeCell ref="O99:P100"/>
    <mergeCell ref="I99:N100"/>
    <mergeCell ref="I89:I98"/>
    <mergeCell ref="K90:O95"/>
    <mergeCell ref="I72:P72"/>
    <mergeCell ref="I73:P73"/>
    <mergeCell ref="I80:P80"/>
    <mergeCell ref="I88:P88"/>
    <mergeCell ref="I74:I79"/>
    <mergeCell ref="I81:I87"/>
    <mergeCell ref="J76:O76"/>
    <mergeCell ref="J77:O77"/>
    <mergeCell ref="J78:O78"/>
    <mergeCell ref="J79:O79"/>
    <mergeCell ref="J81:O81"/>
    <mergeCell ref="J82:O82"/>
    <mergeCell ref="J83:O83"/>
    <mergeCell ref="M84:O84"/>
    <mergeCell ref="J85:O85"/>
  </mergeCells>
  <phoneticPr fontId="6" type="noConversion"/>
  <pageMargins left="0.7" right="0.7" top="0.75" bottom="0.75" header="0.3" footer="0.3"/>
  <pageSetup paperSize="9" orientation="portrait" horizontalDpi="4294967293" verticalDpi="0" r:id="rId1"/>
  <ignoredErrors>
    <ignoredError sqref="H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Rauline Jean-Yves</dc:creator>
  <cp:lastModifiedBy>Jean-Yves Rauline</cp:lastModifiedBy>
  <dcterms:created xsi:type="dcterms:W3CDTF">2025-09-14T00:26:00Z</dcterms:created>
  <dcterms:modified xsi:type="dcterms:W3CDTF">2025-12-29T06:53:35Z</dcterms:modified>
</cp:coreProperties>
</file>